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ber\Desktop\LSUS\"/>
    </mc:Choice>
  </mc:AlternateContent>
  <bookViews>
    <workbookView xWindow="0" yWindow="0" windowWidth="23040" windowHeight="9564"/>
  </bookViews>
  <sheets>
    <sheet name="2014 C-2B" sheetId="2" r:id="rId1"/>
  </sheets>
  <definedNames>
    <definedName name="_Order1" hidden="1">255</definedName>
    <definedName name="_Regression_Int" localSheetId="0" hidden="1">1</definedName>
    <definedName name="_xlnm.Print_Area" localSheetId="0">'2014 C-2B'!$A$15:$T$138</definedName>
    <definedName name="Print_Area_MI" localSheetId="0">'2014 C-2B'!$A$15:$T$136</definedName>
    <definedName name="_xlnm.Print_Titles" localSheetId="0">'2014 C-2B'!$1:$14</definedName>
    <definedName name="Print_Titles_MI" localSheetId="0">'2014 C-2B'!$2:$14</definedName>
  </definedNames>
  <calcPr calcId="152511" iterate="1"/>
</workbook>
</file>

<file path=xl/calcChain.xml><?xml version="1.0" encoding="utf-8"?>
<calcChain xmlns="http://schemas.openxmlformats.org/spreadsheetml/2006/main">
  <c r="R73" i="2" l="1"/>
  <c r="R76" i="2" s="1"/>
  <c r="R127" i="2"/>
  <c r="N136" i="2"/>
  <c r="N135" i="2"/>
  <c r="N131" i="2"/>
  <c r="N132" i="2" s="1"/>
  <c r="N130" i="2"/>
  <c r="N126" i="2"/>
  <c r="N127" i="2" s="1"/>
  <c r="N125" i="2"/>
  <c r="N122" i="2"/>
  <c r="N123" i="2" s="1"/>
  <c r="N121" i="2"/>
  <c r="N116" i="2"/>
  <c r="N117" i="2"/>
  <c r="N115" i="2"/>
  <c r="N109" i="2"/>
  <c r="N110" i="2"/>
  <c r="N113" i="2" s="1"/>
  <c r="N119" i="2" s="1"/>
  <c r="N111" i="2"/>
  <c r="N112" i="2"/>
  <c r="N108" i="2"/>
  <c r="N98" i="2"/>
  <c r="N99" i="2"/>
  <c r="N100" i="2"/>
  <c r="N101" i="2"/>
  <c r="N102" i="2"/>
  <c r="N103" i="2"/>
  <c r="N104" i="2"/>
  <c r="N97" i="2"/>
  <c r="N91" i="2"/>
  <c r="N92" i="2"/>
  <c r="N93" i="2"/>
  <c r="N90" i="2"/>
  <c r="N87" i="2"/>
  <c r="N88" i="2" s="1"/>
  <c r="N86" i="2"/>
  <c r="N80" i="2"/>
  <c r="N81" i="2"/>
  <c r="N82" i="2"/>
  <c r="N83" i="2"/>
  <c r="N79" i="2"/>
  <c r="N84" i="2" s="1"/>
  <c r="N71" i="2"/>
  <c r="N72" i="2"/>
  <c r="N73" i="2"/>
  <c r="N74" i="2"/>
  <c r="N75" i="2"/>
  <c r="N70" i="2"/>
  <c r="N66" i="2"/>
  <c r="N63" i="2"/>
  <c r="N62" i="2"/>
  <c r="N59" i="2"/>
  <c r="N49" i="2"/>
  <c r="N50" i="2"/>
  <c r="N51" i="2"/>
  <c r="N52" i="2"/>
  <c r="N53" i="2"/>
  <c r="N54" i="2"/>
  <c r="N48" i="2"/>
  <c r="N45" i="2"/>
  <c r="N40" i="2"/>
  <c r="N41" i="2"/>
  <c r="N42" i="2"/>
  <c r="N43" i="2"/>
  <c r="N44" i="2"/>
  <c r="N39" i="2"/>
  <c r="N36" i="2"/>
  <c r="N35" i="2"/>
  <c r="N32" i="2"/>
  <c r="N26" i="2"/>
  <c r="N27" i="2"/>
  <c r="N28" i="2"/>
  <c r="N29" i="2"/>
  <c r="N25" i="2"/>
  <c r="H46" i="2"/>
  <c r="J46" i="2"/>
  <c r="J56" i="2" s="1"/>
  <c r="L46" i="2"/>
  <c r="N46" i="2"/>
  <c r="P46" i="2"/>
  <c r="R46" i="2"/>
  <c r="T46" i="2"/>
  <c r="F46" i="2"/>
  <c r="F56" i="2" s="1"/>
  <c r="F76" i="2"/>
  <c r="J76" i="2"/>
  <c r="N76" i="2" s="1"/>
  <c r="H76" i="2"/>
  <c r="J30" i="2"/>
  <c r="P94" i="2"/>
  <c r="N18" i="2"/>
  <c r="N23" i="2" s="1"/>
  <c r="N56" i="2" s="1"/>
  <c r="N19" i="2"/>
  <c r="P118" i="2"/>
  <c r="L118" i="2"/>
  <c r="J118" i="2"/>
  <c r="J119" i="2" s="1"/>
  <c r="H118" i="2"/>
  <c r="F118" i="2"/>
  <c r="F119" i="2" s="1"/>
  <c r="F113" i="2"/>
  <c r="J113" i="2"/>
  <c r="H113" i="2"/>
  <c r="R113" i="2"/>
  <c r="R119" i="2" s="1"/>
  <c r="T113" i="2"/>
  <c r="P113" i="2"/>
  <c r="L113" i="2"/>
  <c r="P84" i="2"/>
  <c r="N20" i="2"/>
  <c r="N21" i="2"/>
  <c r="N22" i="2"/>
  <c r="T123" i="2"/>
  <c r="R123" i="2"/>
  <c r="P123" i="2"/>
  <c r="L123" i="2"/>
  <c r="J123" i="2"/>
  <c r="H123" i="2"/>
  <c r="F123" i="2"/>
  <c r="R118" i="2"/>
  <c r="T118" i="2"/>
  <c r="F84" i="2"/>
  <c r="H84" i="2"/>
  <c r="J84" i="2"/>
  <c r="L84" i="2"/>
  <c r="R84" i="2"/>
  <c r="T84" i="2"/>
  <c r="T95" i="2" s="1"/>
  <c r="T132" i="2"/>
  <c r="R132" i="2"/>
  <c r="P132" i="2"/>
  <c r="L132" i="2"/>
  <c r="L133" i="2" s="1"/>
  <c r="L138" i="2" s="1"/>
  <c r="J132" i="2"/>
  <c r="H132" i="2"/>
  <c r="H133" i="2" s="1"/>
  <c r="H138" i="2" s="1"/>
  <c r="F132" i="2"/>
  <c r="J60" i="2"/>
  <c r="J68" i="2" s="1"/>
  <c r="T64" i="2"/>
  <c r="R64" i="2"/>
  <c r="P64" i="2"/>
  <c r="L64" i="2"/>
  <c r="J64" i="2"/>
  <c r="H64" i="2"/>
  <c r="F64" i="2"/>
  <c r="T33" i="2"/>
  <c r="R33" i="2"/>
  <c r="P33" i="2"/>
  <c r="L33" i="2"/>
  <c r="J33" i="2"/>
  <c r="H33" i="2"/>
  <c r="F33" i="2"/>
  <c r="T137" i="2"/>
  <c r="R137" i="2"/>
  <c r="L137" i="2"/>
  <c r="J137" i="2"/>
  <c r="H137" i="2"/>
  <c r="F137" i="2"/>
  <c r="P137" i="2"/>
  <c r="T127" i="2"/>
  <c r="T128" i="2" s="1"/>
  <c r="T133" i="2" s="1"/>
  <c r="T138" i="2" s="1"/>
  <c r="P127" i="2"/>
  <c r="L127" i="2"/>
  <c r="J127" i="2"/>
  <c r="H127" i="2"/>
  <c r="F127" i="2"/>
  <c r="R105" i="2"/>
  <c r="J105" i="2"/>
  <c r="H105" i="2"/>
  <c r="N105" i="2" s="1"/>
  <c r="F105" i="2"/>
  <c r="T105" i="2"/>
  <c r="P105" i="2"/>
  <c r="L105" i="2"/>
  <c r="T94" i="2"/>
  <c r="R94" i="2"/>
  <c r="R95" i="2" s="1"/>
  <c r="L94" i="2"/>
  <c r="J94" i="2"/>
  <c r="H94" i="2"/>
  <c r="F94" i="2"/>
  <c r="F95" i="2" s="1"/>
  <c r="N95" i="2" s="1"/>
  <c r="T88" i="2"/>
  <c r="R88" i="2"/>
  <c r="L88" i="2"/>
  <c r="J88" i="2"/>
  <c r="H88" i="2"/>
  <c r="F88" i="2"/>
  <c r="P88" i="2"/>
  <c r="T76" i="2"/>
  <c r="L76" i="2"/>
  <c r="R67" i="2"/>
  <c r="L67" i="2"/>
  <c r="J67" i="2"/>
  <c r="H67" i="2"/>
  <c r="F67" i="2"/>
  <c r="P67" i="2"/>
  <c r="P68" i="2" s="1"/>
  <c r="T60" i="2"/>
  <c r="R60" i="2"/>
  <c r="L60" i="2"/>
  <c r="H60" i="2"/>
  <c r="F60" i="2"/>
  <c r="P60" i="2"/>
  <c r="T55" i="2"/>
  <c r="L55" i="2"/>
  <c r="L56" i="2" s="1"/>
  <c r="L128" i="2" s="1"/>
  <c r="R55" i="2"/>
  <c r="P55" i="2"/>
  <c r="P56" i="2" s="1"/>
  <c r="J55" i="2"/>
  <c r="H55" i="2"/>
  <c r="H56" i="2" s="1"/>
  <c r="H128" i="2" s="1"/>
  <c r="F55" i="2"/>
  <c r="T37" i="2"/>
  <c r="R37" i="2"/>
  <c r="L37" i="2"/>
  <c r="J37" i="2"/>
  <c r="H37" i="2"/>
  <c r="F37" i="2"/>
  <c r="P37" i="2"/>
  <c r="T30" i="2"/>
  <c r="R30" i="2"/>
  <c r="L30" i="2"/>
  <c r="H30" i="2"/>
  <c r="F30" i="2"/>
  <c r="P30" i="2"/>
  <c r="T23" i="2"/>
  <c r="L23" i="2"/>
  <c r="J23" i="2"/>
  <c r="H23" i="2"/>
  <c r="F23" i="2"/>
  <c r="P23" i="2"/>
  <c r="R23" i="2"/>
  <c r="N37" i="2"/>
  <c r="N64" i="2"/>
  <c r="T119" i="2"/>
  <c r="H119" i="2"/>
  <c r="L119" i="2"/>
  <c r="N137" i="2"/>
  <c r="P76" i="2"/>
  <c r="L68" i="2"/>
  <c r="T67" i="2"/>
  <c r="N30" i="2"/>
  <c r="N118" i="2"/>
  <c r="J95" i="2"/>
  <c r="H95" i="2"/>
  <c r="N60" i="2"/>
  <c r="N55" i="2"/>
  <c r="T56" i="2"/>
  <c r="T68" i="2"/>
  <c r="H68" i="2"/>
  <c r="F68" i="2"/>
  <c r="P119" i="2"/>
  <c r="P128" i="2" s="1"/>
  <c r="P133" i="2" s="1"/>
  <c r="P138" i="2" s="1"/>
  <c r="N33" i="2"/>
  <c r="N67" i="2"/>
  <c r="P95" i="2"/>
  <c r="L95" i="2"/>
  <c r="R68" i="2"/>
  <c r="N68" i="2"/>
  <c r="R56" i="2"/>
  <c r="R133" i="2" l="1"/>
  <c r="R138" i="2" s="1"/>
  <c r="R128" i="2"/>
  <c r="F128" i="2"/>
  <c r="F133" i="2" s="1"/>
  <c r="F138" i="2" s="1"/>
  <c r="J128" i="2"/>
  <c r="J133" i="2" s="1"/>
  <c r="J138" i="2" s="1"/>
  <c r="N128" i="2"/>
  <c r="N133" i="2" s="1"/>
  <c r="N138" i="2" s="1"/>
  <c r="N94" i="2"/>
</calcChain>
</file>

<file path=xl/sharedStrings.xml><?xml version="1.0" encoding="utf-8"?>
<sst xmlns="http://schemas.openxmlformats.org/spreadsheetml/2006/main" count="141" uniqueCount="120">
  <si>
    <t>Indirect</t>
  </si>
  <si>
    <t>State and</t>
  </si>
  <si>
    <t>Personal</t>
  </si>
  <si>
    <t>Cost</t>
  </si>
  <si>
    <t>Local</t>
  </si>
  <si>
    <t>Federal</t>
  </si>
  <si>
    <t>Private</t>
  </si>
  <si>
    <t>Other</t>
  </si>
  <si>
    <t>Total</t>
  </si>
  <si>
    <t>Services</t>
  </si>
  <si>
    <t>Support</t>
  </si>
  <si>
    <t>Recovered</t>
  </si>
  <si>
    <t>Educational and General:</t>
  </si>
  <si>
    <t>Instruction - -</t>
  </si>
  <si>
    <t>Business administration -</t>
  </si>
  <si>
    <t>Education -</t>
  </si>
  <si>
    <t>Continuing education -</t>
  </si>
  <si>
    <t>Liberal arts -</t>
  </si>
  <si>
    <t>Science -</t>
  </si>
  <si>
    <t>Research - -</t>
  </si>
  <si>
    <t>Sciences -</t>
  </si>
  <si>
    <t>Public service - -</t>
  </si>
  <si>
    <t>Academic support - -</t>
  </si>
  <si>
    <t>Academic administration -</t>
  </si>
  <si>
    <t>Library -</t>
  </si>
  <si>
    <t>Academic services -</t>
  </si>
  <si>
    <t>Student services - -</t>
  </si>
  <si>
    <t>Institutional support - -</t>
  </si>
  <si>
    <t>General administration -</t>
  </si>
  <si>
    <t>General institutional -</t>
  </si>
  <si>
    <t>Operation and Maintenance of Plant- -</t>
  </si>
  <si>
    <t>Scholarships and fellowships- -</t>
  </si>
  <si>
    <t>Auxiliary Enterprises:</t>
  </si>
  <si>
    <t>Totals</t>
  </si>
  <si>
    <t>Economics and finance</t>
  </si>
  <si>
    <t>Management and marketing</t>
  </si>
  <si>
    <t>Total business administration</t>
  </si>
  <si>
    <t>College workstudy</t>
  </si>
  <si>
    <t>Fine arts/foreign languages/humanities</t>
  </si>
  <si>
    <t>History/social science</t>
  </si>
  <si>
    <t>Total liberal arts</t>
  </si>
  <si>
    <t>Biological science</t>
  </si>
  <si>
    <t>Chemistry/physics</t>
  </si>
  <si>
    <t>Total science</t>
  </si>
  <si>
    <t>Total instruction</t>
  </si>
  <si>
    <t>Center for business research</t>
  </si>
  <si>
    <t>Total Education</t>
  </si>
  <si>
    <t>Conferences and institutes</t>
  </si>
  <si>
    <t>Total academic administration</t>
  </si>
  <si>
    <t>Administration</t>
  </si>
  <si>
    <t>Total library</t>
  </si>
  <si>
    <t>Computer center</t>
  </si>
  <si>
    <t>Pioneer heritage center</t>
  </si>
  <si>
    <t>Museum of life science</t>
  </si>
  <si>
    <t>Total academic services</t>
  </si>
  <si>
    <t>Student government association</t>
  </si>
  <si>
    <t>Student Organzation Council</t>
  </si>
  <si>
    <t>Total student service</t>
  </si>
  <si>
    <t>Total general administration</t>
  </si>
  <si>
    <t>Development</t>
  </si>
  <si>
    <t>Total general institutional</t>
  </si>
  <si>
    <t>Total institutional support</t>
  </si>
  <si>
    <t xml:space="preserve">Total Operation and Maintenance of Plant </t>
  </si>
  <si>
    <t>Fellowships</t>
  </si>
  <si>
    <t>Scholarships</t>
  </si>
  <si>
    <t>Total scholarships and fellowships</t>
  </si>
  <si>
    <t>Total auxiliary enterprises</t>
  </si>
  <si>
    <t>Source</t>
  </si>
  <si>
    <t>Object</t>
  </si>
  <si>
    <t>College of science</t>
  </si>
  <si>
    <t>College of business</t>
  </si>
  <si>
    <t>Accounting</t>
  </si>
  <si>
    <t>College of education</t>
  </si>
  <si>
    <t>Health and physical education</t>
  </si>
  <si>
    <t xml:space="preserve">Total education </t>
  </si>
  <si>
    <t>College of liberal arts</t>
  </si>
  <si>
    <t>Communication</t>
  </si>
  <si>
    <t>Institue for human services</t>
  </si>
  <si>
    <t>Computer science</t>
  </si>
  <si>
    <t>Mathematics</t>
  </si>
  <si>
    <t>Total sciences</t>
  </si>
  <si>
    <t>Total research</t>
  </si>
  <si>
    <t>Public radio station</t>
  </si>
  <si>
    <t>Total public service</t>
  </si>
  <si>
    <t>Counseling services</t>
  </si>
  <si>
    <t>Intramural sports</t>
  </si>
  <si>
    <t>Campus police</t>
  </si>
  <si>
    <t>Total educational and gen. expend</t>
  </si>
  <si>
    <t>Expenditures</t>
  </si>
  <si>
    <t>Total continuing education</t>
  </si>
  <si>
    <t xml:space="preserve">Total academic support </t>
  </si>
  <si>
    <t>Education</t>
  </si>
  <si>
    <t>Psychology</t>
  </si>
  <si>
    <t>College of sciences -</t>
  </si>
  <si>
    <t>English</t>
  </si>
  <si>
    <t>Animation and visual effects</t>
  </si>
  <si>
    <t>ANALYSIS C-2B</t>
  </si>
  <si>
    <t>Current Restricted Fund Expenditures</t>
  </si>
  <si>
    <t>Consortium of insurance</t>
  </si>
  <si>
    <t>General Instruction -</t>
  </si>
  <si>
    <t>Instructional Support</t>
  </si>
  <si>
    <t>Total general instruction</t>
  </si>
  <si>
    <t>Online Fee</t>
  </si>
  <si>
    <t>Kinesiology and health science</t>
  </si>
  <si>
    <t>Facility Services</t>
  </si>
  <si>
    <t>Nursing Program</t>
  </si>
  <si>
    <t>Teaching, learning, &amp; technology center</t>
  </si>
  <si>
    <t>Student activities</t>
  </si>
  <si>
    <t>Student affairs</t>
  </si>
  <si>
    <t>Career center</t>
  </si>
  <si>
    <t>Accounting services</t>
  </si>
  <si>
    <t>I T services</t>
  </si>
  <si>
    <t>Non-mandatory transfers- -</t>
  </si>
  <si>
    <t>Plant funds</t>
  </si>
  <si>
    <t>Others</t>
  </si>
  <si>
    <t>Total transfers</t>
  </si>
  <si>
    <t>For the year ended June 30, 2014</t>
  </si>
  <si>
    <t>Academic affairs</t>
  </si>
  <si>
    <t>Business affairs</t>
  </si>
  <si>
    <t>Grounds - 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</si>
</sst>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/dd/yy_)"/>
    <numFmt numFmtId="165" formatCode="_(* #,##0_);_(* \(#,##0\);_(* &quot;-&quot;??_);_(@_)"/>
  </numFmts>
  <fonts count="9" x14ac:knownFonts="1">
    <font>
      <sz val="12"/>
      <name val="Helv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b/>
      <sz val="12"/>
      <name val="Goudy Old Style"/>
      <family val="1"/>
    </font>
    <font>
      <b/>
      <sz val="12"/>
      <color indexed="20"/>
      <name val="Goudy Old Style"/>
      <family val="1"/>
    </font>
    <font>
      <b/>
      <sz val="10"/>
      <color indexed="12"/>
      <name val="Goudy Old Style"/>
      <family val="1"/>
    </font>
    <font>
      <sz val="10"/>
      <name val="Goudy Old Style"/>
      <family val="1"/>
    </font>
    <font>
      <sz val="9"/>
      <name val="Goudy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37" fontId="0" fillId="0" borderId="0"/>
    <xf numFmtId="43" fontId="1" fillId="0" borderId="0" applyFont="0" applyFill="0" applyBorder="0" applyAlignment="0" applyProtection="0"/>
  </cellStyleXfs>
  <cellXfs count="37">
    <xf numFmtId="37" fontId="0" fillId="0" borderId="0" xfId="0"/>
    <xf numFmtId="37" fontId="2" fillId="0" borderId="0" xfId="0" applyFont="1" applyAlignment="1">
      <alignment vertical="center"/>
    </xf>
    <xf numFmtId="37" fontId="2" fillId="0" borderId="0" xfId="0" applyFont="1" applyBorder="1" applyAlignment="1">
      <alignment vertical="center"/>
    </xf>
    <xf numFmtId="37" fontId="2" fillId="0" borderId="0" xfId="0" applyFont="1" applyAlignment="1" applyProtection="1">
      <alignment horizontal="left" vertical="center"/>
    </xf>
    <xf numFmtId="164" fontId="2" fillId="0" borderId="0" xfId="0" applyNumberFormat="1" applyFont="1" applyAlignment="1" applyProtection="1">
      <alignment vertical="center"/>
    </xf>
    <xf numFmtId="165" fontId="2" fillId="0" borderId="0" xfId="1" applyNumberFormat="1" applyFont="1" applyAlignment="1" applyProtection="1">
      <alignment vertical="center"/>
    </xf>
    <xf numFmtId="165" fontId="2" fillId="0" borderId="0" xfId="1" applyNumberFormat="1" applyFont="1" applyAlignment="1">
      <alignment vertical="center"/>
    </xf>
    <xf numFmtId="165" fontId="2" fillId="0" borderId="0" xfId="1" applyNumberFormat="1" applyFont="1" applyAlignment="1" applyProtection="1">
      <alignment horizontal="fill" vertical="center"/>
    </xf>
    <xf numFmtId="37" fontId="2" fillId="0" borderId="0" xfId="0" applyFont="1" applyFill="1" applyBorder="1" applyAlignment="1">
      <alignment vertical="center"/>
    </xf>
    <xf numFmtId="37" fontId="3" fillId="0" borderId="0" xfId="0" applyFont="1" applyFill="1" applyBorder="1" applyAlignment="1" applyProtection="1">
      <alignment horizontal="center" vertical="center"/>
    </xf>
    <xf numFmtId="37" fontId="3" fillId="0" borderId="0" xfId="0" applyFont="1" applyFill="1" applyBorder="1" applyAlignment="1">
      <alignment vertical="center"/>
    </xf>
    <xf numFmtId="37" fontId="3" fillId="0" borderId="0" xfId="0" applyFont="1" applyFill="1" applyBorder="1" applyAlignment="1" applyProtection="1">
      <alignment horizontal="right" vertical="center"/>
    </xf>
    <xf numFmtId="164" fontId="2" fillId="0" borderId="0" xfId="0" applyNumberFormat="1" applyFont="1" applyFill="1" applyBorder="1" applyAlignment="1" applyProtection="1">
      <alignment vertical="center"/>
    </xf>
    <xf numFmtId="165" fontId="6" fillId="0" borderId="0" xfId="1" applyNumberFormat="1" applyFont="1" applyFill="1" applyAlignment="1" applyProtection="1">
      <alignment horizontal="right"/>
      <protection locked="0"/>
    </xf>
    <xf numFmtId="165" fontId="6" fillId="0" borderId="0" xfId="1" applyNumberFormat="1" applyFont="1" applyFill="1" applyAlignment="1" applyProtection="1">
      <protection locked="0"/>
    </xf>
    <xf numFmtId="37" fontId="7" fillId="0" borderId="0" xfId="0" applyFont="1" applyFill="1" applyAlignment="1">
      <alignment vertical="center"/>
    </xf>
    <xf numFmtId="37" fontId="7" fillId="0" borderId="0" xfId="0" applyFont="1" applyFill="1" applyBorder="1" applyAlignment="1">
      <alignment vertical="center"/>
    </xf>
    <xf numFmtId="165" fontId="7" fillId="0" borderId="0" xfId="1" applyNumberFormat="1" applyFont="1" applyFill="1" applyAlignment="1">
      <alignment vertical="center"/>
    </xf>
    <xf numFmtId="37" fontId="8" fillId="0" borderId="0" xfId="0" applyFont="1" applyFill="1" applyAlignment="1">
      <alignment vertical="center"/>
    </xf>
    <xf numFmtId="37" fontId="8" fillId="0" borderId="1" xfId="0" applyFont="1" applyFill="1" applyBorder="1" applyAlignment="1" applyProtection="1">
      <alignment horizontal="centerContinuous" vertical="center"/>
    </xf>
    <xf numFmtId="37" fontId="8" fillId="0" borderId="1" xfId="0" applyFont="1" applyFill="1" applyBorder="1" applyAlignment="1">
      <alignment horizontal="centerContinuous" vertical="center"/>
    </xf>
    <xf numFmtId="37" fontId="8" fillId="0" borderId="0" xfId="0" applyFont="1" applyFill="1" applyAlignment="1" applyProtection="1">
      <alignment horizontal="center" vertical="center"/>
    </xf>
    <xf numFmtId="37" fontId="8" fillId="0" borderId="1" xfId="0" applyFont="1" applyFill="1" applyBorder="1" applyAlignment="1" applyProtection="1">
      <alignment horizontal="center" vertical="center"/>
    </xf>
    <xf numFmtId="37" fontId="8" fillId="0" borderId="0" xfId="0" applyFont="1" applyFill="1" applyAlignment="1" applyProtection="1">
      <alignment horizontal="fill" vertical="center"/>
    </xf>
    <xf numFmtId="37" fontId="8" fillId="0" borderId="0" xfId="0" applyFont="1" applyFill="1" applyAlignment="1" applyProtection="1">
      <alignment horizontal="left" vertical="center"/>
    </xf>
    <xf numFmtId="165" fontId="8" fillId="0" borderId="0" xfId="1" applyNumberFormat="1" applyFont="1" applyFill="1" applyAlignment="1" applyProtection="1">
      <alignment horizontal="right" vertical="center"/>
      <protection locked="0"/>
    </xf>
    <xf numFmtId="165" fontId="8" fillId="0" borderId="0" xfId="1" applyNumberFormat="1" applyFont="1" applyFill="1" applyAlignment="1">
      <alignment vertical="center"/>
    </xf>
    <xf numFmtId="165" fontId="8" fillId="0" borderId="0" xfId="1" applyNumberFormat="1" applyFont="1" applyFill="1" applyBorder="1" applyAlignment="1">
      <alignment vertical="center"/>
    </xf>
    <xf numFmtId="165" fontId="8" fillId="0" borderId="2" xfId="1" applyNumberFormat="1" applyFont="1" applyFill="1" applyBorder="1" applyAlignment="1" applyProtection="1">
      <alignment vertical="center"/>
    </xf>
    <xf numFmtId="165" fontId="8" fillId="0" borderId="0" xfId="1" applyNumberFormat="1" applyFont="1" applyFill="1" applyAlignment="1" applyProtection="1">
      <alignment vertical="center"/>
    </xf>
    <xf numFmtId="165" fontId="8" fillId="0" borderId="3" xfId="1" applyNumberFormat="1" applyFont="1" applyFill="1" applyBorder="1" applyAlignment="1" applyProtection="1">
      <alignment horizontal="right" vertical="center"/>
      <protection locked="0"/>
    </xf>
    <xf numFmtId="165" fontId="8" fillId="0" borderId="0" xfId="1" applyNumberFormat="1" applyFont="1" applyFill="1" applyBorder="1" applyAlignment="1" applyProtection="1">
      <alignment vertical="center"/>
    </xf>
    <xf numFmtId="165" fontId="8" fillId="0" borderId="4" xfId="1" applyNumberFormat="1" applyFont="1" applyFill="1" applyBorder="1" applyAlignment="1" applyProtection="1">
      <alignment vertical="center"/>
    </xf>
    <xf numFmtId="43" fontId="7" fillId="0" borderId="0" xfId="0" applyNumberFormat="1" applyFont="1" applyFill="1" applyBorder="1" applyAlignment="1">
      <alignment vertical="center"/>
    </xf>
    <xf numFmtId="37" fontId="2" fillId="0" borderId="0" xfId="0" applyFont="1" applyFill="1" applyBorder="1" applyAlignment="1">
      <alignment horizontal="center" vertical="center"/>
    </xf>
    <xf numFmtId="37" fontId="4" fillId="0" borderId="0" xfId="0" applyFont="1" applyFill="1" applyBorder="1" applyAlignment="1" applyProtection="1">
      <alignment horizontal="center" vertical="center"/>
    </xf>
    <xf numFmtId="37" fontId="5" fillId="0" borderId="0" xfId="0" applyFon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60960</xdr:rowOff>
    </xdr:from>
    <xdr:to>
      <xdr:col>4</xdr:col>
      <xdr:colOff>1542496</xdr:colOff>
      <xdr:row>5</xdr:row>
      <xdr:rowOff>193602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15" transitionEvaluation="1">
    <pageSetUpPr fitToPage="1"/>
  </sheetPr>
  <dimension ref="A1:GD540"/>
  <sheetViews>
    <sheetView showGridLines="0" tabSelected="1" zoomScaleNormal="100" workbookViewId="0">
      <pane xSplit="5" ySplit="14" topLeftCell="F15" activePane="bottomRight" state="frozen"/>
      <selection pane="topRight" activeCell="F1" sqref="F1"/>
      <selection pane="bottomLeft" activeCell="A15" sqref="A15"/>
      <selection pane="bottomRight" activeCell="R26" sqref="R26"/>
    </sheetView>
  </sheetViews>
  <sheetFormatPr defaultColWidth="8.8984375" defaultRowHeight="11.4" x14ac:dyDescent="0.35"/>
  <cols>
    <col min="1" max="4" width="2.796875" style="1" customWidth="1"/>
    <col min="5" max="5" width="26.796875" style="1" customWidth="1"/>
    <col min="6" max="6" width="11.796875" style="1" customWidth="1"/>
    <col min="7" max="7" width="1.796875" style="1" customWidth="1"/>
    <col min="8" max="8" width="11.796875" style="1" customWidth="1"/>
    <col min="9" max="9" width="1.796875" style="1" customWidth="1"/>
    <col min="10" max="10" width="11.796875" style="1" customWidth="1"/>
    <col min="11" max="11" width="1.796875" style="1" customWidth="1"/>
    <col min="12" max="12" width="11.796875" style="1" customWidth="1"/>
    <col min="13" max="13" width="1.796875" style="1" customWidth="1"/>
    <col min="14" max="14" width="11.796875" style="1" customWidth="1"/>
    <col min="15" max="15" width="1.796875" style="1" customWidth="1"/>
    <col min="16" max="16" width="11.796875" style="1" customWidth="1"/>
    <col min="17" max="17" width="1.796875" style="1" customWidth="1"/>
    <col min="18" max="18" width="11.796875" style="1" customWidth="1"/>
    <col min="19" max="19" width="1.796875" style="1" customWidth="1"/>
    <col min="20" max="20" width="11.796875" style="1" customWidth="1"/>
    <col min="21" max="186" width="12.69921875" style="2" customWidth="1"/>
    <col min="187" max="16384" width="8.8984375" style="1"/>
  </cols>
  <sheetData>
    <row r="1" spans="1:186" s="8" customFormat="1" ht="12" customHeight="1" x14ac:dyDescent="0.35">
      <c r="A1" s="34"/>
      <c r="B1" s="34"/>
      <c r="C1" s="34"/>
      <c r="D1" s="34"/>
      <c r="E1" s="34"/>
    </row>
    <row r="2" spans="1:186" s="8" customFormat="1" ht="10.5" customHeight="1" x14ac:dyDescent="0.35">
      <c r="A2" s="34"/>
      <c r="B2" s="34"/>
      <c r="C2" s="34"/>
      <c r="D2" s="34"/>
      <c r="E2" s="34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1"/>
    </row>
    <row r="3" spans="1:186" s="8" customFormat="1" ht="15.6" x14ac:dyDescent="0.35">
      <c r="A3" s="34"/>
      <c r="B3" s="34"/>
      <c r="C3" s="34"/>
      <c r="D3" s="34"/>
      <c r="E3" s="34"/>
      <c r="F3" s="35" t="s">
        <v>96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186" s="8" customFormat="1" ht="8.25" customHeight="1" x14ac:dyDescent="0.35">
      <c r="A4" s="34"/>
      <c r="B4" s="34"/>
      <c r="C4" s="34"/>
      <c r="D4" s="34"/>
      <c r="E4" s="34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186" s="8" customFormat="1" ht="15.6" x14ac:dyDescent="0.35">
      <c r="A5" s="34"/>
      <c r="B5" s="34"/>
      <c r="C5" s="34"/>
      <c r="D5" s="34"/>
      <c r="E5" s="34"/>
      <c r="F5" s="35" t="s">
        <v>97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186" s="8" customFormat="1" ht="15.6" x14ac:dyDescent="0.35">
      <c r="A6" s="34"/>
      <c r="B6" s="34"/>
      <c r="C6" s="34"/>
      <c r="D6" s="34"/>
      <c r="E6" s="34"/>
      <c r="F6" s="35" t="s">
        <v>116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186" s="8" customFormat="1" ht="10.5" customHeight="1" x14ac:dyDescent="0.35">
      <c r="A7" s="34"/>
      <c r="B7" s="34"/>
      <c r="C7" s="34"/>
      <c r="D7" s="34"/>
      <c r="E7" s="34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186" s="8" customFormat="1" x14ac:dyDescent="0.35">
      <c r="A8" s="34"/>
      <c r="B8" s="34"/>
      <c r="C8" s="34"/>
      <c r="D8" s="34"/>
      <c r="E8" s="34"/>
      <c r="J8" s="12"/>
      <c r="K8" s="12"/>
    </row>
    <row r="9" spans="1:186" x14ac:dyDescent="0.35">
      <c r="A9" s="34"/>
      <c r="B9" s="34"/>
      <c r="C9" s="34"/>
      <c r="D9" s="34"/>
      <c r="E9" s="34"/>
      <c r="J9" s="4"/>
      <c r="K9" s="4"/>
    </row>
    <row r="10" spans="1:186" s="15" customFormat="1" ht="13.8" x14ac:dyDescent="0.35">
      <c r="A10" s="18"/>
      <c r="B10" s="18"/>
      <c r="C10" s="18"/>
      <c r="D10" s="18"/>
      <c r="E10" s="18"/>
      <c r="F10" s="19" t="s">
        <v>67</v>
      </c>
      <c r="G10" s="20"/>
      <c r="H10" s="20"/>
      <c r="I10" s="20"/>
      <c r="J10" s="20"/>
      <c r="K10" s="20"/>
      <c r="L10" s="20"/>
      <c r="M10" s="18"/>
      <c r="N10" s="18"/>
      <c r="O10" s="18"/>
      <c r="P10" s="19" t="s">
        <v>68</v>
      </c>
      <c r="Q10" s="20"/>
      <c r="R10" s="19"/>
      <c r="S10" s="20"/>
      <c r="T10" s="20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</row>
    <row r="11" spans="1:186" s="15" customFormat="1" ht="13.8" x14ac:dyDescent="0.3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1" t="s">
        <v>0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</row>
    <row r="12" spans="1:186" s="15" customFormat="1" ht="13.8" x14ac:dyDescent="0.35">
      <c r="A12" s="18"/>
      <c r="B12" s="18"/>
      <c r="C12" s="18"/>
      <c r="D12" s="18"/>
      <c r="E12" s="18"/>
      <c r="F12" s="21" t="s">
        <v>1</v>
      </c>
      <c r="G12" s="18"/>
      <c r="H12" s="18"/>
      <c r="I12" s="18"/>
      <c r="J12" s="18"/>
      <c r="K12" s="18"/>
      <c r="L12" s="18"/>
      <c r="M12" s="18"/>
      <c r="N12" s="18"/>
      <c r="O12" s="18"/>
      <c r="P12" s="21" t="s">
        <v>2</v>
      </c>
      <c r="Q12" s="18"/>
      <c r="R12" s="18"/>
      <c r="S12" s="18"/>
      <c r="T12" s="21" t="s">
        <v>3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</row>
    <row r="13" spans="1:186" s="15" customFormat="1" ht="13.8" x14ac:dyDescent="0.35">
      <c r="A13" s="18"/>
      <c r="B13" s="18"/>
      <c r="C13" s="18"/>
      <c r="D13" s="18"/>
      <c r="E13" s="18"/>
      <c r="F13" s="22" t="s">
        <v>4</v>
      </c>
      <c r="G13" s="18"/>
      <c r="H13" s="22" t="s">
        <v>5</v>
      </c>
      <c r="I13" s="18"/>
      <c r="J13" s="22" t="s">
        <v>6</v>
      </c>
      <c r="K13" s="18"/>
      <c r="L13" s="22" t="s">
        <v>7</v>
      </c>
      <c r="M13" s="18"/>
      <c r="N13" s="22" t="s">
        <v>8</v>
      </c>
      <c r="O13" s="18"/>
      <c r="P13" s="22" t="s">
        <v>9</v>
      </c>
      <c r="Q13" s="18"/>
      <c r="R13" s="22" t="s">
        <v>10</v>
      </c>
      <c r="S13" s="18"/>
      <c r="T13" s="22" t="s">
        <v>11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</row>
    <row r="14" spans="1:186" s="15" customFormat="1" ht="13.8" x14ac:dyDescent="0.35">
      <c r="A14" s="18"/>
      <c r="B14" s="18"/>
      <c r="C14" s="18"/>
      <c r="D14" s="18"/>
      <c r="E14" s="18"/>
      <c r="F14" s="23"/>
      <c r="G14" s="18"/>
      <c r="H14" s="23"/>
      <c r="I14" s="18"/>
      <c r="J14" s="23"/>
      <c r="K14" s="18"/>
      <c r="L14" s="23"/>
      <c r="M14" s="18"/>
      <c r="N14" s="23"/>
      <c r="O14" s="18"/>
      <c r="P14" s="23"/>
      <c r="Q14" s="18"/>
      <c r="R14" s="23"/>
      <c r="S14" s="18"/>
      <c r="T14" s="23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</row>
    <row r="15" spans="1:186" s="15" customFormat="1" ht="13.8" x14ac:dyDescent="0.35">
      <c r="A15" s="18" t="s">
        <v>12</v>
      </c>
      <c r="B15" s="18"/>
      <c r="C15" s="18"/>
      <c r="D15" s="18"/>
      <c r="E15" s="18"/>
      <c r="F15" s="23"/>
      <c r="G15" s="18"/>
      <c r="H15" s="23"/>
      <c r="I15" s="18"/>
      <c r="J15" s="23"/>
      <c r="K15" s="18"/>
      <c r="L15" s="23"/>
      <c r="M15" s="18"/>
      <c r="N15" s="23"/>
      <c r="O15" s="18"/>
      <c r="P15" s="23"/>
      <c r="Q15" s="18"/>
      <c r="R15" s="23"/>
      <c r="S15" s="18"/>
      <c r="T15" s="23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</row>
    <row r="16" spans="1:186" s="15" customFormat="1" ht="13.8" x14ac:dyDescent="0.35">
      <c r="A16" s="18"/>
      <c r="B16" s="18" t="s">
        <v>13</v>
      </c>
      <c r="C16" s="18"/>
      <c r="D16" s="24"/>
      <c r="E16" s="18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</row>
    <row r="17" spans="1:186" s="15" customFormat="1" ht="13.8" x14ac:dyDescent="0.35">
      <c r="A17" s="24"/>
      <c r="B17" s="18"/>
      <c r="C17" s="18" t="s">
        <v>14</v>
      </c>
      <c r="D17" s="18"/>
      <c r="E17" s="18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33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</row>
    <row r="18" spans="1:186" s="15" customFormat="1" ht="13.8" x14ac:dyDescent="0.35">
      <c r="A18" s="18"/>
      <c r="B18" s="18"/>
      <c r="C18" s="18"/>
      <c r="D18" s="24" t="s">
        <v>70</v>
      </c>
      <c r="E18" s="18"/>
      <c r="F18" s="25">
        <v>0</v>
      </c>
      <c r="G18" s="25"/>
      <c r="H18" s="25">
        <v>0</v>
      </c>
      <c r="I18" s="25"/>
      <c r="J18" s="25">
        <v>12367</v>
      </c>
      <c r="K18" s="25"/>
      <c r="L18" s="25">
        <v>18034</v>
      </c>
      <c r="M18" s="25"/>
      <c r="N18" s="26">
        <f>SUM(F18:M18)</f>
        <v>30401</v>
      </c>
      <c r="O18" s="25"/>
      <c r="P18" s="25">
        <v>27666</v>
      </c>
      <c r="Q18" s="25"/>
      <c r="R18" s="25">
        <v>2735</v>
      </c>
      <c r="S18" s="25">
        <v>739</v>
      </c>
      <c r="T18" s="27">
        <v>0</v>
      </c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</row>
    <row r="19" spans="1:186" s="15" customFormat="1" ht="13.8" x14ac:dyDescent="0.35">
      <c r="A19" s="24"/>
      <c r="B19" s="18"/>
      <c r="C19" s="18"/>
      <c r="D19" s="18" t="s">
        <v>71</v>
      </c>
      <c r="E19" s="18"/>
      <c r="F19" s="26">
        <v>0</v>
      </c>
      <c r="G19" s="26"/>
      <c r="H19" s="26">
        <v>0</v>
      </c>
      <c r="I19" s="26"/>
      <c r="J19" s="26">
        <v>4241</v>
      </c>
      <c r="K19" s="26"/>
      <c r="L19" s="26">
        <v>0</v>
      </c>
      <c r="M19" s="26"/>
      <c r="N19" s="26">
        <f>SUM(F19:M19)</f>
        <v>4241</v>
      </c>
      <c r="O19" s="26"/>
      <c r="P19" s="26">
        <v>1407</v>
      </c>
      <c r="Q19" s="26"/>
      <c r="R19" s="26">
        <v>2834</v>
      </c>
      <c r="S19" s="26">
        <v>45</v>
      </c>
      <c r="T19" s="27">
        <v>0</v>
      </c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</row>
    <row r="20" spans="1:186" s="15" customFormat="1" ht="13.8" x14ac:dyDescent="0.35">
      <c r="A20" s="18"/>
      <c r="B20" s="18"/>
      <c r="C20" s="18"/>
      <c r="D20" s="24" t="s">
        <v>34</v>
      </c>
      <c r="E20" s="18"/>
      <c r="F20" s="25">
        <v>0</v>
      </c>
      <c r="G20" s="25"/>
      <c r="H20" s="25">
        <v>0</v>
      </c>
      <c r="I20" s="25"/>
      <c r="J20" s="25">
        <v>71404</v>
      </c>
      <c r="K20" s="25"/>
      <c r="L20" s="25">
        <v>0</v>
      </c>
      <c r="M20" s="25"/>
      <c r="N20" s="26">
        <f>SUM(F20:M20)</f>
        <v>71404</v>
      </c>
      <c r="O20" s="25"/>
      <c r="P20" s="25">
        <v>67063</v>
      </c>
      <c r="Q20" s="25"/>
      <c r="R20" s="25">
        <v>4341</v>
      </c>
      <c r="S20" s="25">
        <v>1401</v>
      </c>
      <c r="T20" s="27">
        <v>0</v>
      </c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</row>
    <row r="21" spans="1:186" s="15" customFormat="1" ht="13.8" x14ac:dyDescent="0.35">
      <c r="A21" s="24"/>
      <c r="B21" s="18"/>
      <c r="C21" s="18"/>
      <c r="D21" s="18" t="s">
        <v>35</v>
      </c>
      <c r="E21" s="18"/>
      <c r="F21" s="26">
        <v>0</v>
      </c>
      <c r="G21" s="26"/>
      <c r="H21" s="26">
        <v>0</v>
      </c>
      <c r="I21" s="26"/>
      <c r="J21" s="26">
        <v>7926</v>
      </c>
      <c r="K21" s="26"/>
      <c r="L21" s="26">
        <v>0</v>
      </c>
      <c r="M21" s="26"/>
      <c r="N21" s="26">
        <f>SUM(F21:M21)</f>
        <v>7926</v>
      </c>
      <c r="O21" s="26"/>
      <c r="P21" s="26">
        <v>0</v>
      </c>
      <c r="Q21" s="26"/>
      <c r="R21" s="26">
        <v>7926</v>
      </c>
      <c r="S21" s="26">
        <v>42780</v>
      </c>
      <c r="T21" s="27">
        <v>0</v>
      </c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</row>
    <row r="22" spans="1:186" s="15" customFormat="1" ht="13.8" x14ac:dyDescent="0.35">
      <c r="A22" s="24"/>
      <c r="B22" s="18"/>
      <c r="C22" s="18"/>
      <c r="D22" s="18" t="s">
        <v>98</v>
      </c>
      <c r="E22" s="18"/>
      <c r="F22" s="26">
        <v>0</v>
      </c>
      <c r="G22" s="26"/>
      <c r="H22" s="26">
        <v>0</v>
      </c>
      <c r="I22" s="26"/>
      <c r="J22" s="26">
        <v>19557</v>
      </c>
      <c r="K22" s="26"/>
      <c r="L22" s="26">
        <v>0</v>
      </c>
      <c r="M22" s="26"/>
      <c r="N22" s="26">
        <f>SUM(F22:M22)</f>
        <v>19557</v>
      </c>
      <c r="O22" s="26"/>
      <c r="P22" s="26">
        <v>15812</v>
      </c>
      <c r="Q22" s="26"/>
      <c r="R22" s="26">
        <v>3745</v>
      </c>
      <c r="S22" s="26"/>
      <c r="T22" s="27">
        <v>0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</row>
    <row r="23" spans="1:186" s="15" customFormat="1" ht="13.8" x14ac:dyDescent="0.35">
      <c r="A23" s="18"/>
      <c r="B23" s="18"/>
      <c r="C23" s="18"/>
      <c r="D23" s="18"/>
      <c r="E23" s="24" t="s">
        <v>36</v>
      </c>
      <c r="F23" s="28">
        <f>SUM(F18:F22)</f>
        <v>0</v>
      </c>
      <c r="G23" s="29"/>
      <c r="H23" s="28">
        <f>SUM(H18:H22)</f>
        <v>0</v>
      </c>
      <c r="I23" s="26"/>
      <c r="J23" s="28">
        <f>SUM(J18:J22)</f>
        <v>115495</v>
      </c>
      <c r="K23" s="26"/>
      <c r="L23" s="28">
        <f>SUM(L18:L22)</f>
        <v>18034</v>
      </c>
      <c r="M23" s="26"/>
      <c r="N23" s="28">
        <f>SUM(N18:N22)</f>
        <v>133529</v>
      </c>
      <c r="O23" s="26"/>
      <c r="P23" s="28">
        <f>SUM(P18:P22)</f>
        <v>111948</v>
      </c>
      <c r="Q23" s="26"/>
      <c r="R23" s="28">
        <f>SUM(R18:R22)</f>
        <v>21581</v>
      </c>
      <c r="S23" s="26"/>
      <c r="T23" s="28">
        <f>SUM(T18:T22)</f>
        <v>0</v>
      </c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</row>
    <row r="24" spans="1:186" s="15" customFormat="1" ht="13.8" x14ac:dyDescent="0.35">
      <c r="A24" s="18"/>
      <c r="B24" s="18"/>
      <c r="C24" s="18" t="s">
        <v>15</v>
      </c>
      <c r="D24" s="24"/>
      <c r="E24" s="18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</row>
    <row r="25" spans="1:186" s="15" customFormat="1" ht="13.8" x14ac:dyDescent="0.35">
      <c r="A25" s="24"/>
      <c r="B25" s="18"/>
      <c r="C25" s="18"/>
      <c r="D25" s="18" t="s">
        <v>37</v>
      </c>
      <c r="E25" s="18"/>
      <c r="F25" s="26">
        <v>0</v>
      </c>
      <c r="G25" s="26"/>
      <c r="H25" s="26">
        <v>8706</v>
      </c>
      <c r="I25" s="26"/>
      <c r="J25" s="26">
        <v>0</v>
      </c>
      <c r="K25" s="26"/>
      <c r="L25" s="26">
        <v>0</v>
      </c>
      <c r="M25" s="26"/>
      <c r="N25" s="26">
        <f>F25++H25+J25+L25</f>
        <v>8706</v>
      </c>
      <c r="O25" s="26"/>
      <c r="P25" s="26">
        <v>8292</v>
      </c>
      <c r="Q25" s="26"/>
      <c r="R25" s="26">
        <v>0</v>
      </c>
      <c r="S25" s="26"/>
      <c r="T25" s="27">
        <v>414</v>
      </c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</row>
    <row r="26" spans="1:186" s="15" customFormat="1" ht="13.8" x14ac:dyDescent="0.35">
      <c r="A26" s="18"/>
      <c r="B26" s="18"/>
      <c r="C26" s="18"/>
      <c r="D26" s="24" t="s">
        <v>72</v>
      </c>
      <c r="E26" s="18"/>
      <c r="F26" s="25">
        <v>0</v>
      </c>
      <c r="G26" s="25"/>
      <c r="H26" s="25">
        <v>0</v>
      </c>
      <c r="I26" s="25"/>
      <c r="J26" s="25">
        <v>7094</v>
      </c>
      <c r="K26" s="25"/>
      <c r="L26" s="25">
        <v>0</v>
      </c>
      <c r="M26" s="25"/>
      <c r="N26" s="26">
        <f>F26++H26+J26+L26</f>
        <v>7094</v>
      </c>
      <c r="O26" s="25"/>
      <c r="P26" s="25">
        <v>2000</v>
      </c>
      <c r="Q26" s="25"/>
      <c r="R26" s="25">
        <v>5094</v>
      </c>
      <c r="S26" s="25"/>
      <c r="T26" s="27">
        <v>0</v>
      </c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</row>
    <row r="27" spans="1:186" s="15" customFormat="1" ht="13.8" x14ac:dyDescent="0.35">
      <c r="A27" s="18"/>
      <c r="B27" s="18"/>
      <c r="C27" s="18"/>
      <c r="D27" s="24" t="s">
        <v>91</v>
      </c>
      <c r="E27" s="18"/>
      <c r="F27" s="25">
        <v>0</v>
      </c>
      <c r="G27" s="25"/>
      <c r="H27" s="25">
        <v>0</v>
      </c>
      <c r="I27" s="25"/>
      <c r="J27" s="25">
        <v>3019</v>
      </c>
      <c r="K27" s="25"/>
      <c r="L27" s="25">
        <v>0</v>
      </c>
      <c r="M27" s="25"/>
      <c r="N27" s="26">
        <f>F27++H27+J27+L27</f>
        <v>3019</v>
      </c>
      <c r="O27" s="25"/>
      <c r="P27" s="25">
        <v>0</v>
      </c>
      <c r="Q27" s="25"/>
      <c r="R27" s="25">
        <v>3019</v>
      </c>
      <c r="S27" s="25"/>
      <c r="T27" s="27">
        <v>0</v>
      </c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</row>
    <row r="28" spans="1:186" s="15" customFormat="1" ht="13.8" x14ac:dyDescent="0.35">
      <c r="A28" s="24"/>
      <c r="B28" s="18"/>
      <c r="C28" s="18"/>
      <c r="D28" s="18" t="s">
        <v>73</v>
      </c>
      <c r="E28" s="18"/>
      <c r="F28" s="26">
        <v>0</v>
      </c>
      <c r="G28" s="26"/>
      <c r="H28" s="26">
        <v>0</v>
      </c>
      <c r="I28" s="26"/>
      <c r="J28" s="26">
        <v>24574</v>
      </c>
      <c r="K28" s="26"/>
      <c r="L28" s="26">
        <v>64636</v>
      </c>
      <c r="M28" s="26"/>
      <c r="N28" s="26">
        <f>F28++H28+J28+L28</f>
        <v>89210</v>
      </c>
      <c r="O28" s="26"/>
      <c r="P28" s="26">
        <v>56382</v>
      </c>
      <c r="Q28" s="26"/>
      <c r="R28" s="26">
        <v>32828</v>
      </c>
      <c r="S28" s="26"/>
      <c r="T28" s="27">
        <v>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</row>
    <row r="29" spans="1:186" s="15" customFormat="1" ht="13.8" x14ac:dyDescent="0.3">
      <c r="A29" s="18"/>
      <c r="B29" s="18"/>
      <c r="C29" s="18"/>
      <c r="D29" s="18" t="s">
        <v>92</v>
      </c>
      <c r="E29" s="18"/>
      <c r="F29" s="25"/>
      <c r="G29" s="13"/>
      <c r="H29" s="25">
        <v>0</v>
      </c>
      <c r="I29" s="13"/>
      <c r="J29" s="25">
        <v>5515</v>
      </c>
      <c r="K29" s="14"/>
      <c r="L29" s="25">
        <v>0</v>
      </c>
      <c r="M29" s="25"/>
      <c r="N29" s="26">
        <f>F29++H29+J29+L29</f>
        <v>5515</v>
      </c>
      <c r="O29" s="25"/>
      <c r="P29" s="25">
        <v>2972</v>
      </c>
      <c r="Q29" s="13"/>
      <c r="R29" s="25">
        <v>2543</v>
      </c>
      <c r="S29" s="13"/>
      <c r="T29" s="25">
        <v>0</v>
      </c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</row>
    <row r="30" spans="1:186" s="15" customFormat="1" ht="13.8" x14ac:dyDescent="0.35">
      <c r="A30" s="18"/>
      <c r="B30" s="18"/>
      <c r="C30" s="18"/>
      <c r="D30" s="18"/>
      <c r="E30" s="24" t="s">
        <v>74</v>
      </c>
      <c r="F30" s="28">
        <f>SUM(F25:F29)</f>
        <v>0</v>
      </c>
      <c r="G30" s="29"/>
      <c r="H30" s="28">
        <f>SUM(H25:H29)</f>
        <v>8706</v>
      </c>
      <c r="I30" s="26"/>
      <c r="J30" s="28">
        <f>SUM(J25:J29)</f>
        <v>40202</v>
      </c>
      <c r="K30" s="26"/>
      <c r="L30" s="28">
        <f>SUM(L25:L29)</f>
        <v>64636</v>
      </c>
      <c r="M30" s="26"/>
      <c r="N30" s="28">
        <f>SUM(F30:L30)</f>
        <v>113544</v>
      </c>
      <c r="O30" s="26"/>
      <c r="P30" s="28">
        <f>SUM(P25:P29)</f>
        <v>69646</v>
      </c>
      <c r="Q30" s="26"/>
      <c r="R30" s="28">
        <f>SUM(R25:R29)</f>
        <v>43484</v>
      </c>
      <c r="S30" s="26"/>
      <c r="T30" s="28">
        <f>SUM(T25:T29)</f>
        <v>414</v>
      </c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</row>
    <row r="31" spans="1:186" s="15" customFormat="1" ht="13.8" x14ac:dyDescent="0.35">
      <c r="A31" s="18"/>
      <c r="B31" s="18"/>
      <c r="C31" s="18" t="s">
        <v>99</v>
      </c>
      <c r="D31" s="18"/>
      <c r="E31" s="24"/>
      <c r="F31" s="31"/>
      <c r="G31" s="29"/>
      <c r="H31" s="31"/>
      <c r="I31" s="26"/>
      <c r="J31" s="31"/>
      <c r="K31" s="26"/>
      <c r="L31" s="31"/>
      <c r="M31" s="26"/>
      <c r="N31" s="31"/>
      <c r="O31" s="26"/>
      <c r="P31" s="31"/>
      <c r="Q31" s="26"/>
      <c r="R31" s="31"/>
      <c r="S31" s="26"/>
      <c r="T31" s="31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</row>
    <row r="32" spans="1:186" s="15" customFormat="1" ht="13.8" x14ac:dyDescent="0.35">
      <c r="A32" s="18"/>
      <c r="B32" s="18"/>
      <c r="C32" s="18"/>
      <c r="D32" s="18" t="s">
        <v>100</v>
      </c>
      <c r="E32" s="24"/>
      <c r="F32" s="31">
        <v>0</v>
      </c>
      <c r="G32" s="29"/>
      <c r="H32" s="31"/>
      <c r="I32" s="26"/>
      <c r="J32" s="31">
        <v>32090</v>
      </c>
      <c r="K32" s="26"/>
      <c r="L32" s="26">
        <v>0</v>
      </c>
      <c r="M32" s="26"/>
      <c r="N32" s="26">
        <f>F32++H32+J32+L32</f>
        <v>32090</v>
      </c>
      <c r="O32" s="26"/>
      <c r="P32" s="31">
        <v>25322</v>
      </c>
      <c r="Q32" s="26"/>
      <c r="R32" s="31">
        <v>6768</v>
      </c>
      <c r="S32" s="26"/>
      <c r="T32" s="31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</row>
    <row r="33" spans="1:186" s="15" customFormat="1" ht="13.8" x14ac:dyDescent="0.35">
      <c r="A33" s="18"/>
      <c r="B33" s="18"/>
      <c r="C33" s="18"/>
      <c r="D33" s="18"/>
      <c r="E33" s="24" t="s">
        <v>101</v>
      </c>
      <c r="F33" s="28">
        <f>SUM(F32)</f>
        <v>0</v>
      </c>
      <c r="G33" s="29"/>
      <c r="H33" s="28">
        <f>SUM(H32)</f>
        <v>0</v>
      </c>
      <c r="I33" s="26"/>
      <c r="J33" s="28">
        <f>SUM(J32)</f>
        <v>32090</v>
      </c>
      <c r="K33" s="26"/>
      <c r="L33" s="28">
        <f>SUM(L32)</f>
        <v>0</v>
      </c>
      <c r="M33" s="26"/>
      <c r="N33" s="28">
        <f>SUM(N32)</f>
        <v>32090</v>
      </c>
      <c r="O33" s="26"/>
      <c r="P33" s="28">
        <f>SUM(P32)</f>
        <v>25322</v>
      </c>
      <c r="Q33" s="26"/>
      <c r="R33" s="28">
        <f>SUM(R32)</f>
        <v>6768</v>
      </c>
      <c r="S33" s="26"/>
      <c r="T33" s="28">
        <f>SUM(T32)</f>
        <v>0</v>
      </c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</row>
    <row r="34" spans="1:186" s="15" customFormat="1" ht="13.8" x14ac:dyDescent="0.35">
      <c r="A34" s="18"/>
      <c r="B34" s="18"/>
      <c r="C34" s="18" t="s">
        <v>16</v>
      </c>
      <c r="D34" s="24"/>
      <c r="E34" s="18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</row>
    <row r="35" spans="1:186" s="15" customFormat="1" ht="13.8" x14ac:dyDescent="0.35">
      <c r="A35" s="24"/>
      <c r="B35" s="18"/>
      <c r="C35" s="18"/>
      <c r="D35" s="18" t="s">
        <v>102</v>
      </c>
      <c r="E35" s="18"/>
      <c r="F35" s="26">
        <v>0</v>
      </c>
      <c r="G35" s="26"/>
      <c r="H35" s="26">
        <v>0</v>
      </c>
      <c r="I35" s="26"/>
      <c r="J35" s="26">
        <v>0</v>
      </c>
      <c r="K35" s="26"/>
      <c r="L35" s="26">
        <v>128417</v>
      </c>
      <c r="M35" s="26"/>
      <c r="N35" s="26">
        <f>F35++H35+J35+L35</f>
        <v>128417</v>
      </c>
      <c r="O35" s="26"/>
      <c r="P35" s="26">
        <v>120491</v>
      </c>
      <c r="Q35" s="26"/>
      <c r="R35" s="26">
        <v>7926</v>
      </c>
      <c r="S35" s="26"/>
      <c r="T35" s="27">
        <v>0</v>
      </c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</row>
    <row r="36" spans="1:186" s="15" customFormat="1" ht="13.8" x14ac:dyDescent="0.35">
      <c r="A36" s="18"/>
      <c r="B36" s="18"/>
      <c r="C36" s="18"/>
      <c r="D36" s="24" t="s">
        <v>105</v>
      </c>
      <c r="E36" s="18"/>
      <c r="F36" s="25">
        <v>0</v>
      </c>
      <c r="G36" s="25"/>
      <c r="H36" s="25">
        <v>0</v>
      </c>
      <c r="I36" s="25"/>
      <c r="J36" s="25">
        <v>782736</v>
      </c>
      <c r="K36" s="25"/>
      <c r="L36" s="25">
        <v>0</v>
      </c>
      <c r="M36" s="25"/>
      <c r="N36" s="26">
        <f>F36++H36+J36+L36</f>
        <v>782736</v>
      </c>
      <c r="O36" s="25"/>
      <c r="P36" s="25">
        <v>713451</v>
      </c>
      <c r="Q36" s="25"/>
      <c r="R36" s="25">
        <v>69285</v>
      </c>
      <c r="S36" s="25"/>
      <c r="T36" s="27">
        <v>0</v>
      </c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</row>
    <row r="37" spans="1:186" s="15" customFormat="1" ht="13.8" x14ac:dyDescent="0.35">
      <c r="A37" s="18"/>
      <c r="B37" s="18"/>
      <c r="C37" s="18"/>
      <c r="D37" s="18"/>
      <c r="E37" s="24" t="s">
        <v>89</v>
      </c>
      <c r="F37" s="28">
        <f>SUM(F35:F36)</f>
        <v>0</v>
      </c>
      <c r="G37" s="29"/>
      <c r="H37" s="28">
        <f>SUM(H35:H36)</f>
        <v>0</v>
      </c>
      <c r="I37" s="26"/>
      <c r="J37" s="28">
        <f>SUM(J35:J36)</f>
        <v>782736</v>
      </c>
      <c r="K37" s="26"/>
      <c r="L37" s="28">
        <f>SUM(L35:L36)</f>
        <v>128417</v>
      </c>
      <c r="M37" s="26"/>
      <c r="N37" s="28">
        <f>SUM(N35:N36)</f>
        <v>911153</v>
      </c>
      <c r="O37" s="26"/>
      <c r="P37" s="28">
        <f>SUM(P35:P36)</f>
        <v>833942</v>
      </c>
      <c r="Q37" s="26"/>
      <c r="R37" s="28">
        <f>SUM(R35:R36)</f>
        <v>77211</v>
      </c>
      <c r="S37" s="26"/>
      <c r="T37" s="28">
        <f>SUM(T35:T36)</f>
        <v>0</v>
      </c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</row>
    <row r="38" spans="1:186" s="15" customFormat="1" ht="13.8" x14ac:dyDescent="0.3">
      <c r="A38" s="18"/>
      <c r="B38" s="18"/>
      <c r="C38" s="18" t="s">
        <v>17</v>
      </c>
      <c r="D38" s="18"/>
      <c r="E38" s="18"/>
      <c r="F38" s="25"/>
      <c r="G38" s="13"/>
      <c r="H38" s="25"/>
      <c r="I38" s="13"/>
      <c r="J38" s="25"/>
      <c r="K38" s="14"/>
      <c r="L38" s="25"/>
      <c r="M38" s="25"/>
      <c r="N38" s="25"/>
      <c r="O38" s="25"/>
      <c r="P38" s="25"/>
      <c r="Q38" s="13"/>
      <c r="R38" s="25"/>
      <c r="S38" s="13"/>
      <c r="T38" s="25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</row>
    <row r="39" spans="1:186" s="15" customFormat="1" ht="13.8" x14ac:dyDescent="0.35">
      <c r="A39" s="24"/>
      <c r="B39" s="18"/>
      <c r="C39" s="18"/>
      <c r="D39" s="18" t="s">
        <v>37</v>
      </c>
      <c r="E39" s="18"/>
      <c r="F39" s="26">
        <v>0</v>
      </c>
      <c r="G39" s="26"/>
      <c r="H39" s="26">
        <v>31836</v>
      </c>
      <c r="I39" s="26"/>
      <c r="J39" s="26">
        <v>0</v>
      </c>
      <c r="K39" s="26"/>
      <c r="L39" s="26">
        <v>0</v>
      </c>
      <c r="M39" s="26"/>
      <c r="N39" s="26">
        <f t="shared" ref="N39:N44" si="0">F39++H39+J39+L39</f>
        <v>31836</v>
      </c>
      <c r="O39" s="26"/>
      <c r="P39" s="26">
        <v>30320</v>
      </c>
      <c r="Q39" s="26"/>
      <c r="R39" s="26">
        <v>0</v>
      </c>
      <c r="S39" s="26"/>
      <c r="T39" s="27">
        <v>1516</v>
      </c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</row>
    <row r="40" spans="1:186" s="15" customFormat="1" ht="13.8" x14ac:dyDescent="0.35">
      <c r="A40" s="18"/>
      <c r="B40" s="18"/>
      <c r="C40" s="18"/>
      <c r="D40" s="24" t="s">
        <v>75</v>
      </c>
      <c r="E40" s="18"/>
      <c r="F40" s="25">
        <v>0</v>
      </c>
      <c r="G40" s="25"/>
      <c r="H40" s="25">
        <v>0</v>
      </c>
      <c r="I40" s="25"/>
      <c r="J40" s="25">
        <v>16300</v>
      </c>
      <c r="K40" s="25"/>
      <c r="L40" s="25">
        <v>2743</v>
      </c>
      <c r="M40" s="25"/>
      <c r="N40" s="26">
        <f t="shared" si="0"/>
        <v>19043</v>
      </c>
      <c r="O40" s="25"/>
      <c r="P40" s="25">
        <v>5640</v>
      </c>
      <c r="Q40" s="25"/>
      <c r="R40" s="25">
        <v>13403</v>
      </c>
      <c r="S40" s="25"/>
      <c r="T40" s="27">
        <v>0</v>
      </c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</row>
    <row r="41" spans="1:186" s="15" customFormat="1" ht="13.8" x14ac:dyDescent="0.35">
      <c r="A41" s="24"/>
      <c r="B41" s="18"/>
      <c r="C41" s="18"/>
      <c r="D41" s="18" t="s">
        <v>76</v>
      </c>
      <c r="E41" s="18"/>
      <c r="F41" s="26">
        <v>25764</v>
      </c>
      <c r="G41" s="26"/>
      <c r="H41" s="26">
        <v>0</v>
      </c>
      <c r="I41" s="26"/>
      <c r="J41" s="26">
        <v>7344</v>
      </c>
      <c r="K41" s="26"/>
      <c r="L41" s="26">
        <v>13566</v>
      </c>
      <c r="M41" s="26"/>
      <c r="N41" s="26">
        <f t="shared" si="0"/>
        <v>46674</v>
      </c>
      <c r="O41" s="26"/>
      <c r="P41" s="26">
        <v>384</v>
      </c>
      <c r="Q41" s="26"/>
      <c r="R41" s="26">
        <v>46290</v>
      </c>
      <c r="S41" s="26"/>
      <c r="T41" s="27">
        <v>0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</row>
    <row r="42" spans="1:186" s="15" customFormat="1" ht="13.8" x14ac:dyDescent="0.35">
      <c r="A42" s="18"/>
      <c r="B42" s="18"/>
      <c r="C42" s="18"/>
      <c r="D42" s="24" t="s">
        <v>38</v>
      </c>
      <c r="E42" s="18"/>
      <c r="F42" s="25">
        <v>0</v>
      </c>
      <c r="G42" s="25"/>
      <c r="H42" s="25">
        <v>0</v>
      </c>
      <c r="I42" s="25"/>
      <c r="J42" s="25">
        <v>802</v>
      </c>
      <c r="K42" s="25"/>
      <c r="L42" s="25">
        <v>0</v>
      </c>
      <c r="M42" s="25"/>
      <c r="N42" s="26">
        <f t="shared" si="0"/>
        <v>802</v>
      </c>
      <c r="O42" s="25"/>
      <c r="P42" s="25">
        <v>0</v>
      </c>
      <c r="Q42" s="25"/>
      <c r="R42" s="25">
        <v>802</v>
      </c>
      <c r="S42" s="25"/>
      <c r="T42" s="27">
        <v>0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</row>
    <row r="43" spans="1:186" s="15" customFormat="1" ht="13.8" x14ac:dyDescent="0.35">
      <c r="A43" s="24"/>
      <c r="B43" s="18"/>
      <c r="C43" s="18"/>
      <c r="D43" s="18" t="s">
        <v>94</v>
      </c>
      <c r="E43" s="18"/>
      <c r="F43" s="26">
        <v>0</v>
      </c>
      <c r="G43" s="26"/>
      <c r="H43" s="26">
        <v>0</v>
      </c>
      <c r="I43" s="26"/>
      <c r="J43" s="26">
        <v>0</v>
      </c>
      <c r="K43" s="26"/>
      <c r="L43" s="26">
        <v>0</v>
      </c>
      <c r="M43" s="26"/>
      <c r="N43" s="26">
        <f t="shared" si="0"/>
        <v>0</v>
      </c>
      <c r="O43" s="26"/>
      <c r="P43" s="26">
        <v>0</v>
      </c>
      <c r="Q43" s="26"/>
      <c r="R43" s="26">
        <v>0</v>
      </c>
      <c r="S43" s="26"/>
      <c r="T43" s="27">
        <v>0</v>
      </c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</row>
    <row r="44" spans="1:186" s="15" customFormat="1" ht="13.8" x14ac:dyDescent="0.35">
      <c r="A44" s="18"/>
      <c r="B44" s="18"/>
      <c r="C44" s="18"/>
      <c r="D44" s="24" t="s">
        <v>39</v>
      </c>
      <c r="E44" s="18"/>
      <c r="F44" s="25">
        <v>2000</v>
      </c>
      <c r="G44" s="25"/>
      <c r="H44" s="25">
        <v>0</v>
      </c>
      <c r="I44" s="25"/>
      <c r="J44" s="25">
        <v>73984</v>
      </c>
      <c r="K44" s="25"/>
      <c r="L44" s="25">
        <v>0</v>
      </c>
      <c r="M44" s="25"/>
      <c r="N44" s="26">
        <f t="shared" si="0"/>
        <v>75984</v>
      </c>
      <c r="O44" s="25"/>
      <c r="P44" s="25">
        <v>34029</v>
      </c>
      <c r="Q44" s="25"/>
      <c r="R44" s="25">
        <v>41955</v>
      </c>
      <c r="S44" s="25"/>
      <c r="T44" s="27">
        <v>0</v>
      </c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</row>
    <row r="45" spans="1:186" s="15" customFormat="1" ht="13.8" x14ac:dyDescent="0.35">
      <c r="A45" s="24"/>
      <c r="B45" s="18"/>
      <c r="C45" s="18"/>
      <c r="D45" s="18" t="s">
        <v>77</v>
      </c>
      <c r="E45" s="18"/>
      <c r="F45" s="26">
        <v>0</v>
      </c>
      <c r="G45" s="26"/>
      <c r="H45" s="26">
        <v>0</v>
      </c>
      <c r="I45" s="26"/>
      <c r="J45" s="26">
        <v>234552</v>
      </c>
      <c r="K45" s="26"/>
      <c r="L45" s="26">
        <v>0</v>
      </c>
      <c r="M45" s="26"/>
      <c r="N45" s="26">
        <f>F45+H45+J45+L45</f>
        <v>234552</v>
      </c>
      <c r="O45" s="26"/>
      <c r="P45" s="26">
        <v>192638</v>
      </c>
      <c r="Q45" s="26"/>
      <c r="R45" s="26">
        <v>41914</v>
      </c>
      <c r="S45" s="26"/>
      <c r="T45" s="26">
        <v>0</v>
      </c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</row>
    <row r="46" spans="1:186" s="15" customFormat="1" ht="13.8" x14ac:dyDescent="0.35">
      <c r="A46" s="18"/>
      <c r="B46" s="18"/>
      <c r="C46" s="18"/>
      <c r="D46" s="24"/>
      <c r="E46" s="18" t="s">
        <v>40</v>
      </c>
      <c r="F46" s="30">
        <f>SUM(F39:F45)</f>
        <v>27764</v>
      </c>
      <c r="G46" s="25"/>
      <c r="H46" s="30">
        <f>SUM(H39:H45)</f>
        <v>31836</v>
      </c>
      <c r="I46" s="25"/>
      <c r="J46" s="30">
        <f>SUM(J39:J45)</f>
        <v>332982</v>
      </c>
      <c r="K46" s="25"/>
      <c r="L46" s="30">
        <f>SUM(L39:L45)</f>
        <v>16309</v>
      </c>
      <c r="M46" s="25"/>
      <c r="N46" s="30">
        <f>SUM(N39:N45)</f>
        <v>408891</v>
      </c>
      <c r="O46" s="25"/>
      <c r="P46" s="30">
        <f>SUM(P39:P45)</f>
        <v>263011</v>
      </c>
      <c r="Q46" s="25"/>
      <c r="R46" s="30">
        <f>SUM(R39:R45)</f>
        <v>144364</v>
      </c>
      <c r="S46" s="25"/>
      <c r="T46" s="30">
        <f>SUM(T39:T45)</f>
        <v>1516</v>
      </c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</row>
    <row r="47" spans="1:186" s="15" customFormat="1" ht="13.8" x14ac:dyDescent="0.35">
      <c r="A47" s="24"/>
      <c r="B47" s="18"/>
      <c r="C47" s="18" t="s">
        <v>18</v>
      </c>
      <c r="D47" s="18"/>
      <c r="E47" s="18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</row>
    <row r="48" spans="1:186" s="15" customFormat="1" ht="13.8" x14ac:dyDescent="0.35">
      <c r="A48" s="18"/>
      <c r="B48" s="18"/>
      <c r="C48" s="18"/>
      <c r="D48" s="24" t="s">
        <v>69</v>
      </c>
      <c r="E48" s="18"/>
      <c r="F48" s="25">
        <v>0</v>
      </c>
      <c r="G48" s="25"/>
      <c r="H48" s="25">
        <v>0</v>
      </c>
      <c r="I48" s="25"/>
      <c r="J48" s="25">
        <v>47389</v>
      </c>
      <c r="K48" s="25"/>
      <c r="L48" s="25">
        <v>56994</v>
      </c>
      <c r="M48" s="25"/>
      <c r="N48" s="26">
        <f>F48+H48+J48+L48</f>
        <v>104383</v>
      </c>
      <c r="O48" s="25"/>
      <c r="P48" s="25">
        <v>32237</v>
      </c>
      <c r="Q48" s="25"/>
      <c r="R48" s="25">
        <v>72146</v>
      </c>
      <c r="S48" s="25"/>
      <c r="T48" s="25">
        <v>0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</row>
    <row r="49" spans="1:186" s="15" customFormat="1" ht="13.8" x14ac:dyDescent="0.35">
      <c r="A49" s="24"/>
      <c r="B49" s="18"/>
      <c r="C49" s="18"/>
      <c r="D49" s="18" t="s">
        <v>41</v>
      </c>
      <c r="E49" s="18"/>
      <c r="F49" s="26">
        <v>22621</v>
      </c>
      <c r="G49" s="26"/>
      <c r="H49" s="26">
        <v>0</v>
      </c>
      <c r="I49" s="26"/>
      <c r="J49" s="26">
        <v>10531</v>
      </c>
      <c r="K49" s="26"/>
      <c r="L49" s="26">
        <v>0</v>
      </c>
      <c r="M49" s="26"/>
      <c r="N49" s="26">
        <f t="shared" ref="N49:N54" si="1">F49+H49+J49+L49</f>
        <v>33152</v>
      </c>
      <c r="O49" s="26"/>
      <c r="P49" s="26">
        <v>1225</v>
      </c>
      <c r="Q49" s="26"/>
      <c r="R49" s="26">
        <v>31927</v>
      </c>
      <c r="S49" s="26"/>
      <c r="T49" s="26">
        <v>0</v>
      </c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</row>
    <row r="50" spans="1:186" s="15" customFormat="1" ht="13.8" x14ac:dyDescent="0.35">
      <c r="A50" s="18"/>
      <c r="B50" s="18"/>
      <c r="C50" s="18"/>
      <c r="D50" s="24" t="s">
        <v>42</v>
      </c>
      <c r="E50" s="18"/>
      <c r="F50" s="25">
        <v>0</v>
      </c>
      <c r="G50" s="25"/>
      <c r="H50" s="25">
        <v>0</v>
      </c>
      <c r="I50" s="25"/>
      <c r="J50" s="25">
        <v>8262</v>
      </c>
      <c r="K50" s="25"/>
      <c r="L50" s="25">
        <v>0</v>
      </c>
      <c r="M50" s="25"/>
      <c r="N50" s="26">
        <f t="shared" si="1"/>
        <v>8262</v>
      </c>
      <c r="O50" s="25"/>
      <c r="P50" s="25">
        <v>0</v>
      </c>
      <c r="Q50" s="25"/>
      <c r="R50" s="25">
        <v>8262</v>
      </c>
      <c r="S50" s="25"/>
      <c r="T50" s="25">
        <v>0</v>
      </c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</row>
    <row r="51" spans="1:186" s="15" customFormat="1" ht="13.8" x14ac:dyDescent="0.35">
      <c r="A51" s="24"/>
      <c r="B51" s="18"/>
      <c r="C51" s="18"/>
      <c r="D51" s="18" t="s">
        <v>37</v>
      </c>
      <c r="E51" s="18"/>
      <c r="F51" s="26">
        <v>0</v>
      </c>
      <c r="G51" s="26"/>
      <c r="H51" s="26">
        <v>20510</v>
      </c>
      <c r="I51" s="26"/>
      <c r="J51" s="26">
        <v>0</v>
      </c>
      <c r="K51" s="26"/>
      <c r="L51" s="26">
        <v>0</v>
      </c>
      <c r="M51" s="26"/>
      <c r="N51" s="26">
        <f t="shared" si="1"/>
        <v>20510</v>
      </c>
      <c r="O51" s="26"/>
      <c r="P51" s="26">
        <v>19534</v>
      </c>
      <c r="Q51" s="26"/>
      <c r="R51" s="26">
        <v>0</v>
      </c>
      <c r="S51" s="26"/>
      <c r="T51" s="26">
        <v>976</v>
      </c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</row>
    <row r="52" spans="1:186" s="15" customFormat="1" ht="13.8" x14ac:dyDescent="0.35">
      <c r="A52" s="18"/>
      <c r="B52" s="18"/>
      <c r="C52" s="18"/>
      <c r="D52" s="24" t="s">
        <v>78</v>
      </c>
      <c r="E52" s="18"/>
      <c r="F52" s="25">
        <v>258</v>
      </c>
      <c r="G52" s="25"/>
      <c r="H52" s="25">
        <v>0</v>
      </c>
      <c r="I52" s="25"/>
      <c r="J52" s="25">
        <v>0</v>
      </c>
      <c r="K52" s="25"/>
      <c r="L52" s="25">
        <v>0</v>
      </c>
      <c r="M52" s="25"/>
      <c r="N52" s="26">
        <f t="shared" si="1"/>
        <v>258</v>
      </c>
      <c r="O52" s="25"/>
      <c r="P52" s="25">
        <v>258</v>
      </c>
      <c r="Q52" s="25"/>
      <c r="R52" s="25">
        <v>0</v>
      </c>
      <c r="S52" s="25"/>
      <c r="T52" s="25">
        <v>0</v>
      </c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</row>
    <row r="53" spans="1:186" s="15" customFormat="1" ht="13.8" x14ac:dyDescent="0.35">
      <c r="A53" s="24"/>
      <c r="B53" s="18"/>
      <c r="C53" s="18"/>
      <c r="D53" s="18" t="s">
        <v>79</v>
      </c>
      <c r="E53" s="18"/>
      <c r="F53" s="26">
        <v>0</v>
      </c>
      <c r="G53" s="26"/>
      <c r="H53" s="26">
        <v>0</v>
      </c>
      <c r="I53" s="26"/>
      <c r="J53" s="26">
        <v>204794</v>
      </c>
      <c r="K53" s="26"/>
      <c r="L53" s="26">
        <v>0</v>
      </c>
      <c r="M53" s="26"/>
      <c r="N53" s="26">
        <f t="shared" si="1"/>
        <v>204794</v>
      </c>
      <c r="O53" s="26"/>
      <c r="P53" s="26">
        <v>150030</v>
      </c>
      <c r="Q53" s="26"/>
      <c r="R53" s="26">
        <v>43251</v>
      </c>
      <c r="S53" s="26"/>
      <c r="T53" s="26">
        <v>11513</v>
      </c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</row>
    <row r="54" spans="1:186" s="15" customFormat="1" ht="13.8" x14ac:dyDescent="0.35">
      <c r="A54" s="18"/>
      <c r="B54" s="18"/>
      <c r="C54" s="18"/>
      <c r="D54" s="24" t="s">
        <v>95</v>
      </c>
      <c r="E54" s="18"/>
      <c r="F54" s="25">
        <v>381342</v>
      </c>
      <c r="G54" s="25"/>
      <c r="H54" s="25">
        <v>0</v>
      </c>
      <c r="I54" s="25"/>
      <c r="J54" s="25">
        <v>-172060</v>
      </c>
      <c r="K54" s="25"/>
      <c r="L54" s="25">
        <v>0</v>
      </c>
      <c r="M54" s="25"/>
      <c r="N54" s="26">
        <f t="shared" si="1"/>
        <v>209282</v>
      </c>
      <c r="O54" s="25"/>
      <c r="P54" s="25">
        <v>178721</v>
      </c>
      <c r="Q54" s="25"/>
      <c r="R54" s="25">
        <v>30561</v>
      </c>
      <c r="S54" s="25"/>
      <c r="T54" s="27">
        <v>0</v>
      </c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</row>
    <row r="55" spans="1:186" s="15" customFormat="1" ht="13.8" x14ac:dyDescent="0.35">
      <c r="A55" s="18"/>
      <c r="B55" s="18"/>
      <c r="C55" s="18"/>
      <c r="D55" s="18"/>
      <c r="E55" s="24" t="s">
        <v>43</v>
      </c>
      <c r="F55" s="28">
        <f>SUM(F48:F54)</f>
        <v>404221</v>
      </c>
      <c r="G55" s="29"/>
      <c r="H55" s="28">
        <f>SUM(H48:H54)</f>
        <v>20510</v>
      </c>
      <c r="I55" s="29"/>
      <c r="J55" s="28">
        <f>SUM(J48:J54)</f>
        <v>98916</v>
      </c>
      <c r="K55" s="29"/>
      <c r="L55" s="28">
        <f>SUM(L48:L54)</f>
        <v>56994</v>
      </c>
      <c r="M55" s="29"/>
      <c r="N55" s="28">
        <f>SUM(N48:N54)</f>
        <v>580641</v>
      </c>
      <c r="O55" s="29"/>
      <c r="P55" s="28">
        <f>SUM(P48:P54)</f>
        <v>382005</v>
      </c>
      <c r="Q55" s="29"/>
      <c r="R55" s="28">
        <f>SUM(R48:R54)</f>
        <v>186147</v>
      </c>
      <c r="S55" s="29"/>
      <c r="T55" s="28">
        <f>SUM(T48:T54)</f>
        <v>12489</v>
      </c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</row>
    <row r="56" spans="1:186" s="15" customFormat="1" ht="13.8" x14ac:dyDescent="0.35">
      <c r="A56" s="18"/>
      <c r="B56" s="18"/>
      <c r="C56" s="18"/>
      <c r="D56" s="24"/>
      <c r="E56" s="18" t="s">
        <v>44</v>
      </c>
      <c r="F56" s="30">
        <f>+F55+F46+F37+F30+F23+F33</f>
        <v>431985</v>
      </c>
      <c r="G56" s="25"/>
      <c r="H56" s="30">
        <f>+H55+H46+H37+H30+H23+H33</f>
        <v>61052</v>
      </c>
      <c r="I56" s="25"/>
      <c r="J56" s="30">
        <f>+J55+J46+J37+J30+J23+J33</f>
        <v>1402421</v>
      </c>
      <c r="K56" s="25"/>
      <c r="L56" s="30">
        <f>+L55+L46+L37+L30+L23+L33</f>
        <v>284390</v>
      </c>
      <c r="M56" s="25"/>
      <c r="N56" s="30">
        <f>+N55+N46+N37+N30+N23+N33</f>
        <v>2179848</v>
      </c>
      <c r="O56" s="25"/>
      <c r="P56" s="30">
        <f>+P55+P46+P37+P30+P23+P33</f>
        <v>1685874</v>
      </c>
      <c r="Q56" s="25"/>
      <c r="R56" s="30">
        <f>+R55+R46+R37+R30+R23+R33</f>
        <v>479555</v>
      </c>
      <c r="S56" s="25"/>
      <c r="T56" s="30">
        <f>+T55+T46+T37+T30+T23+T33</f>
        <v>14419</v>
      </c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</row>
    <row r="57" spans="1:186" s="15" customFormat="1" ht="13.8" x14ac:dyDescent="0.35">
      <c r="A57" s="24"/>
      <c r="B57" s="18" t="s">
        <v>19</v>
      </c>
      <c r="C57" s="18"/>
      <c r="D57" s="18"/>
      <c r="E57" s="18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</row>
    <row r="58" spans="1:186" s="15" customFormat="1" ht="13.8" x14ac:dyDescent="0.35">
      <c r="A58" s="18"/>
      <c r="B58" s="18"/>
      <c r="C58" s="18" t="s">
        <v>14</v>
      </c>
      <c r="D58" s="24"/>
      <c r="E58" s="18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</row>
    <row r="59" spans="1:186" s="15" customFormat="1" ht="13.8" x14ac:dyDescent="0.35">
      <c r="A59" s="24"/>
      <c r="B59" s="18"/>
      <c r="C59" s="18"/>
      <c r="D59" s="18" t="s">
        <v>45</v>
      </c>
      <c r="E59" s="18"/>
      <c r="F59" s="26"/>
      <c r="G59" s="26"/>
      <c r="H59" s="26">
        <v>0</v>
      </c>
      <c r="I59" s="26"/>
      <c r="J59" s="26">
        <v>13077</v>
      </c>
      <c r="K59" s="26"/>
      <c r="L59" s="26">
        <v>0</v>
      </c>
      <c r="M59" s="26"/>
      <c r="N59" s="26">
        <f>F59+H59+J59+L59</f>
        <v>13077</v>
      </c>
      <c r="O59" s="26"/>
      <c r="P59" s="26">
        <v>12819</v>
      </c>
      <c r="Q59" s="26"/>
      <c r="R59" s="26">
        <v>258</v>
      </c>
      <c r="S59" s="26"/>
      <c r="T59" s="26">
        <v>0</v>
      </c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</row>
    <row r="60" spans="1:186" s="15" customFormat="1" ht="13.8" x14ac:dyDescent="0.35">
      <c r="A60" s="18"/>
      <c r="B60" s="18"/>
      <c r="C60" s="18"/>
      <c r="D60" s="24"/>
      <c r="E60" s="18" t="s">
        <v>36</v>
      </c>
      <c r="F60" s="30">
        <f>SUM(F59:F59)</f>
        <v>0</v>
      </c>
      <c r="G60" s="25"/>
      <c r="H60" s="30">
        <f>SUM(H59:H59)</f>
        <v>0</v>
      </c>
      <c r="I60" s="25"/>
      <c r="J60" s="30">
        <f>SUM(J59:J59)</f>
        <v>13077</v>
      </c>
      <c r="K60" s="25"/>
      <c r="L60" s="30">
        <f>SUM(L59:L59)</f>
        <v>0</v>
      </c>
      <c r="M60" s="25"/>
      <c r="N60" s="30">
        <f>SUM(F60:L60)</f>
        <v>13077</v>
      </c>
      <c r="O60" s="25"/>
      <c r="P60" s="30">
        <f>SUM(P59:P59)</f>
        <v>12819</v>
      </c>
      <c r="Q60" s="25"/>
      <c r="R60" s="30">
        <f>SUM(R59:R59)</f>
        <v>258</v>
      </c>
      <c r="S60" s="25"/>
      <c r="T60" s="30">
        <f>SUM(T59:T59)</f>
        <v>0</v>
      </c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</row>
    <row r="61" spans="1:186" s="15" customFormat="1" ht="13.8" x14ac:dyDescent="0.35">
      <c r="A61" s="24"/>
      <c r="B61" s="18"/>
      <c r="C61" s="18" t="s">
        <v>15</v>
      </c>
      <c r="D61" s="18"/>
      <c r="E61" s="18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</row>
    <row r="62" spans="1:186" s="15" customFormat="1" ht="13.8" x14ac:dyDescent="0.35">
      <c r="A62" s="24"/>
      <c r="B62" s="18"/>
      <c r="C62" s="18"/>
      <c r="D62" s="18" t="s">
        <v>91</v>
      </c>
      <c r="E62" s="18"/>
      <c r="F62" s="26">
        <v>0</v>
      </c>
      <c r="G62" s="26"/>
      <c r="H62" s="26">
        <v>0</v>
      </c>
      <c r="I62" s="26"/>
      <c r="J62" s="26">
        <v>0</v>
      </c>
      <c r="K62" s="26"/>
      <c r="L62" s="26">
        <v>0</v>
      </c>
      <c r="M62" s="26"/>
      <c r="N62" s="26">
        <f>F62+H62+J62+L62</f>
        <v>0</v>
      </c>
      <c r="O62" s="26"/>
      <c r="P62" s="26">
        <v>0</v>
      </c>
      <c r="Q62" s="26"/>
      <c r="R62" s="26">
        <v>0</v>
      </c>
      <c r="S62" s="26"/>
      <c r="T62" s="26">
        <v>0</v>
      </c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</row>
    <row r="63" spans="1:186" s="15" customFormat="1" ht="13.8" x14ac:dyDescent="0.35">
      <c r="A63" s="18"/>
      <c r="B63" s="18"/>
      <c r="C63" s="18"/>
      <c r="D63" s="24" t="s">
        <v>103</v>
      </c>
      <c r="E63" s="18"/>
      <c r="F63" s="25">
        <v>0</v>
      </c>
      <c r="G63" s="25"/>
      <c r="H63" s="25"/>
      <c r="I63" s="25"/>
      <c r="J63" s="25">
        <v>829</v>
      </c>
      <c r="K63" s="25"/>
      <c r="L63" s="25">
        <v>0</v>
      </c>
      <c r="M63" s="25"/>
      <c r="N63" s="26">
        <f>F63+H63+J63+L63</f>
        <v>829</v>
      </c>
      <c r="O63" s="25"/>
      <c r="P63" s="25">
        <v>0</v>
      </c>
      <c r="Q63" s="25"/>
      <c r="R63" s="25">
        <v>829</v>
      </c>
      <c r="S63" s="25"/>
      <c r="T63" s="25">
        <v>0</v>
      </c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</row>
    <row r="64" spans="1:186" s="15" customFormat="1" ht="13.8" x14ac:dyDescent="0.35">
      <c r="A64" s="18"/>
      <c r="B64" s="18"/>
      <c r="C64" s="18"/>
      <c r="D64" s="18"/>
      <c r="E64" s="24" t="s">
        <v>46</v>
      </c>
      <c r="F64" s="28">
        <f>SUM(F62:F63)</f>
        <v>0</v>
      </c>
      <c r="G64" s="29"/>
      <c r="H64" s="28">
        <f>SUM(H62:H63)</f>
        <v>0</v>
      </c>
      <c r="I64" s="29"/>
      <c r="J64" s="28">
        <f>SUM(J62:J63)</f>
        <v>829</v>
      </c>
      <c r="K64" s="29"/>
      <c r="L64" s="28">
        <f>SUM(L62:L63)</f>
        <v>0</v>
      </c>
      <c r="M64" s="29"/>
      <c r="N64" s="28">
        <f>SUM(N62:N63)</f>
        <v>829</v>
      </c>
      <c r="O64" s="29"/>
      <c r="P64" s="28">
        <f>SUM(P62:P63)</f>
        <v>0</v>
      </c>
      <c r="Q64" s="29"/>
      <c r="R64" s="28">
        <f>SUM(R62:R63)</f>
        <v>829</v>
      </c>
      <c r="S64" s="29"/>
      <c r="T64" s="28">
        <f>SUM(T62:T63)</f>
        <v>0</v>
      </c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</row>
    <row r="65" spans="1:186" s="15" customFormat="1" ht="13.8" x14ac:dyDescent="0.35">
      <c r="A65" s="18"/>
      <c r="B65" s="18"/>
      <c r="C65" s="18" t="s">
        <v>20</v>
      </c>
      <c r="D65" s="24"/>
      <c r="E65" s="18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</row>
    <row r="66" spans="1:186" s="15" customFormat="1" ht="13.8" x14ac:dyDescent="0.35">
      <c r="A66" s="24"/>
      <c r="B66" s="18"/>
      <c r="C66" s="18"/>
      <c r="D66" s="18" t="s">
        <v>93</v>
      </c>
      <c r="E66" s="18"/>
      <c r="F66" s="26">
        <v>5930</v>
      </c>
      <c r="G66" s="26"/>
      <c r="H66" s="26">
        <v>683048</v>
      </c>
      <c r="I66" s="26"/>
      <c r="J66" s="26">
        <v>111032</v>
      </c>
      <c r="K66" s="26"/>
      <c r="L66" s="26">
        <v>0</v>
      </c>
      <c r="M66" s="26"/>
      <c r="N66" s="26">
        <f>F66+H66+J66+L66</f>
        <v>800010</v>
      </c>
      <c r="O66" s="26"/>
      <c r="P66" s="26">
        <v>310507</v>
      </c>
      <c r="Q66" s="26"/>
      <c r="R66" s="26">
        <v>417308</v>
      </c>
      <c r="S66" s="26"/>
      <c r="T66" s="26">
        <v>72194</v>
      </c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</row>
    <row r="67" spans="1:186" s="15" customFormat="1" ht="13.8" x14ac:dyDescent="0.35">
      <c r="A67" s="18"/>
      <c r="B67" s="18"/>
      <c r="C67" s="18"/>
      <c r="D67" s="24"/>
      <c r="E67" s="18" t="s">
        <v>80</v>
      </c>
      <c r="F67" s="30">
        <f>SUM(F66:F66)</f>
        <v>5930</v>
      </c>
      <c r="G67" s="25"/>
      <c r="H67" s="30">
        <f>SUM(H66:H66)</f>
        <v>683048</v>
      </c>
      <c r="I67" s="25"/>
      <c r="J67" s="30">
        <f>SUM(J66:J66)</f>
        <v>111032</v>
      </c>
      <c r="K67" s="25"/>
      <c r="L67" s="30">
        <f>SUM(L66:L66)</f>
        <v>0</v>
      </c>
      <c r="M67" s="25"/>
      <c r="N67" s="30">
        <f>SUM(F67:L67)</f>
        <v>800010</v>
      </c>
      <c r="O67" s="25"/>
      <c r="P67" s="30">
        <f>SUM(P66:P66)</f>
        <v>310507</v>
      </c>
      <c r="Q67" s="25"/>
      <c r="R67" s="30">
        <f>SUM(R66:R66)</f>
        <v>417308</v>
      </c>
      <c r="S67" s="25"/>
      <c r="T67" s="30">
        <f>SUM(T66:T66)</f>
        <v>72194</v>
      </c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</row>
    <row r="68" spans="1:186" s="15" customFormat="1" ht="13.8" x14ac:dyDescent="0.35">
      <c r="A68" s="18"/>
      <c r="B68" s="18"/>
      <c r="C68" s="18"/>
      <c r="D68" s="18"/>
      <c r="E68" s="24" t="s">
        <v>81</v>
      </c>
      <c r="F68" s="28">
        <f>+F67+F60+F64</f>
        <v>5930</v>
      </c>
      <c r="G68" s="29"/>
      <c r="H68" s="28">
        <f>+H67+H60+H64</f>
        <v>683048</v>
      </c>
      <c r="I68" s="29"/>
      <c r="J68" s="28">
        <f>+J67+J60+J64</f>
        <v>124938</v>
      </c>
      <c r="K68" s="29"/>
      <c r="L68" s="28">
        <f>+L67+L60+L64</f>
        <v>0</v>
      </c>
      <c r="M68" s="29"/>
      <c r="N68" s="28">
        <f>+N67+N60+N64</f>
        <v>813916</v>
      </c>
      <c r="O68" s="29"/>
      <c r="P68" s="28">
        <f>+P67+P60+P64</f>
        <v>323326</v>
      </c>
      <c r="Q68" s="29"/>
      <c r="R68" s="28">
        <f>+R67+R60+R64</f>
        <v>418395</v>
      </c>
      <c r="S68" s="29"/>
      <c r="T68" s="28">
        <f>+T67+T60+T64</f>
        <v>72194</v>
      </c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</row>
    <row r="69" spans="1:186" s="15" customFormat="1" ht="13.8" x14ac:dyDescent="0.35">
      <c r="A69" s="18"/>
      <c r="B69" s="18" t="s">
        <v>21</v>
      </c>
      <c r="C69" s="18"/>
      <c r="D69" s="24"/>
      <c r="E69" s="18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</row>
    <row r="70" spans="1:186" s="15" customFormat="1" ht="13.8" x14ac:dyDescent="0.35">
      <c r="A70" s="24"/>
      <c r="B70" s="18"/>
      <c r="C70" s="18" t="s">
        <v>70</v>
      </c>
      <c r="D70" s="18"/>
      <c r="E70" s="18"/>
      <c r="F70" s="26">
        <v>33160</v>
      </c>
      <c r="G70" s="26"/>
      <c r="H70" s="26">
        <v>142959</v>
      </c>
      <c r="I70" s="26"/>
      <c r="J70" s="26">
        <v>7153</v>
      </c>
      <c r="K70" s="26"/>
      <c r="L70" s="26">
        <v>0</v>
      </c>
      <c r="M70" s="26"/>
      <c r="N70" s="26">
        <f t="shared" ref="N70:N75" si="2">F70+H70+J70+L70</f>
        <v>183272</v>
      </c>
      <c r="O70" s="26"/>
      <c r="P70" s="26">
        <v>131058</v>
      </c>
      <c r="Q70" s="26"/>
      <c r="R70" s="26">
        <v>51714</v>
      </c>
      <c r="S70" s="26"/>
      <c r="T70" s="26">
        <v>500</v>
      </c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</row>
    <row r="71" spans="1:186" s="15" customFormat="1" ht="13.8" x14ac:dyDescent="0.35">
      <c r="A71" s="18"/>
      <c r="B71" s="18"/>
      <c r="C71" s="18" t="s">
        <v>72</v>
      </c>
      <c r="D71" s="24"/>
      <c r="E71" s="18"/>
      <c r="F71" s="25">
        <v>16406</v>
      </c>
      <c r="G71" s="25"/>
      <c r="H71" s="25">
        <v>48125</v>
      </c>
      <c r="I71" s="25"/>
      <c r="J71" s="25">
        <v>151918</v>
      </c>
      <c r="K71" s="25"/>
      <c r="L71" s="25">
        <v>0</v>
      </c>
      <c r="M71" s="25"/>
      <c r="N71" s="26">
        <f t="shared" si="2"/>
        <v>216449</v>
      </c>
      <c r="O71" s="25"/>
      <c r="P71" s="25">
        <v>36280</v>
      </c>
      <c r="Q71" s="25"/>
      <c r="R71" s="25">
        <v>180169</v>
      </c>
      <c r="S71" s="25"/>
      <c r="T71" s="25">
        <v>0</v>
      </c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</row>
    <row r="72" spans="1:186" s="15" customFormat="1" ht="13.8" x14ac:dyDescent="0.35">
      <c r="A72" s="24"/>
      <c r="B72" s="18"/>
      <c r="C72" s="18" t="s">
        <v>47</v>
      </c>
      <c r="D72" s="18"/>
      <c r="E72" s="18"/>
      <c r="F72" s="26">
        <v>168</v>
      </c>
      <c r="G72" s="26"/>
      <c r="H72" s="26">
        <v>0</v>
      </c>
      <c r="I72" s="26"/>
      <c r="J72" s="26">
        <v>1833</v>
      </c>
      <c r="K72" s="26"/>
      <c r="L72" s="26">
        <v>23188</v>
      </c>
      <c r="M72" s="26"/>
      <c r="N72" s="26">
        <f t="shared" si="2"/>
        <v>25189</v>
      </c>
      <c r="O72" s="26"/>
      <c r="P72" s="26">
        <v>1292</v>
      </c>
      <c r="Q72" s="26"/>
      <c r="R72" s="26">
        <v>23897</v>
      </c>
      <c r="S72" s="26"/>
      <c r="T72" s="26">
        <v>0</v>
      </c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</row>
    <row r="73" spans="1:186" s="15" customFormat="1" ht="13.8" x14ac:dyDescent="0.35">
      <c r="A73" s="18"/>
      <c r="B73" s="18"/>
      <c r="C73" s="18" t="s">
        <v>75</v>
      </c>
      <c r="D73" s="24"/>
      <c r="E73" s="18"/>
      <c r="F73" s="25">
        <v>0</v>
      </c>
      <c r="G73" s="25"/>
      <c r="H73" s="25">
        <v>0</v>
      </c>
      <c r="I73" s="25"/>
      <c r="J73" s="25">
        <v>4817</v>
      </c>
      <c r="K73" s="25"/>
      <c r="L73" s="25">
        <v>0</v>
      </c>
      <c r="M73" s="25"/>
      <c r="N73" s="26">
        <f t="shared" si="2"/>
        <v>4817</v>
      </c>
      <c r="O73" s="25"/>
      <c r="P73" s="25">
        <v>265</v>
      </c>
      <c r="Q73" s="25"/>
      <c r="R73" s="25">
        <f>4281-271</f>
        <v>4010</v>
      </c>
      <c r="S73" s="25"/>
      <c r="T73" s="25">
        <v>0</v>
      </c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</row>
    <row r="74" spans="1:186" s="15" customFormat="1" ht="13.8" x14ac:dyDescent="0.35">
      <c r="A74" s="24"/>
      <c r="B74" s="18"/>
      <c r="C74" s="18" t="s">
        <v>69</v>
      </c>
      <c r="D74" s="18"/>
      <c r="E74" s="18"/>
      <c r="F74" s="26">
        <v>0</v>
      </c>
      <c r="G74" s="26"/>
      <c r="H74" s="26">
        <v>0</v>
      </c>
      <c r="I74" s="26"/>
      <c r="J74" s="26">
        <v>0</v>
      </c>
      <c r="K74" s="26"/>
      <c r="L74" s="26">
        <v>0</v>
      </c>
      <c r="M74" s="26"/>
      <c r="N74" s="26">
        <f t="shared" si="2"/>
        <v>0</v>
      </c>
      <c r="O74" s="26"/>
      <c r="P74" s="26">
        <v>0</v>
      </c>
      <c r="Q74" s="26">
        <v>161610</v>
      </c>
      <c r="R74" s="26">
        <v>0</v>
      </c>
      <c r="S74" s="26"/>
      <c r="T74" s="26">
        <v>0</v>
      </c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</row>
    <row r="75" spans="1:186" s="15" customFormat="1" ht="13.8" x14ac:dyDescent="0.35">
      <c r="A75" s="18"/>
      <c r="B75" s="18"/>
      <c r="C75" s="18" t="s">
        <v>82</v>
      </c>
      <c r="D75" s="18"/>
      <c r="E75" s="24"/>
      <c r="F75" s="31">
        <v>0</v>
      </c>
      <c r="G75" s="29"/>
      <c r="H75" s="31">
        <v>200925</v>
      </c>
      <c r="I75" s="31"/>
      <c r="J75" s="31">
        <v>748941</v>
      </c>
      <c r="K75" s="31"/>
      <c r="L75" s="31">
        <v>0</v>
      </c>
      <c r="M75" s="31"/>
      <c r="N75" s="26">
        <f t="shared" si="2"/>
        <v>949866</v>
      </c>
      <c r="O75" s="31"/>
      <c r="P75" s="31">
        <v>378276</v>
      </c>
      <c r="Q75" s="31"/>
      <c r="R75" s="31">
        <v>571590</v>
      </c>
      <c r="S75" s="31"/>
      <c r="T75" s="31">
        <v>0</v>
      </c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</row>
    <row r="76" spans="1:186" s="15" customFormat="1" ht="13.8" x14ac:dyDescent="0.35">
      <c r="A76" s="18"/>
      <c r="B76" s="18"/>
      <c r="C76" s="18"/>
      <c r="D76" s="24"/>
      <c r="E76" s="18" t="s">
        <v>83</v>
      </c>
      <c r="F76" s="30">
        <f>SUM(F70:F75)</f>
        <v>49734</v>
      </c>
      <c r="G76" s="25"/>
      <c r="H76" s="30">
        <f>SUM(H70:H75)</f>
        <v>392009</v>
      </c>
      <c r="I76" s="25"/>
      <c r="J76" s="30">
        <f>SUM(J70:J75)</f>
        <v>914662</v>
      </c>
      <c r="K76" s="25"/>
      <c r="L76" s="30">
        <f>SUM(L70:L75)</f>
        <v>23188</v>
      </c>
      <c r="M76" s="25"/>
      <c r="N76" s="30">
        <f>SUM(F76:L76)</f>
        <v>1379593</v>
      </c>
      <c r="O76" s="25"/>
      <c r="P76" s="30">
        <f>SUM(P70:P75)</f>
        <v>547171</v>
      </c>
      <c r="Q76" s="25"/>
      <c r="R76" s="30">
        <f>SUM(R70:R75)</f>
        <v>831380</v>
      </c>
      <c r="S76" s="25"/>
      <c r="T76" s="30">
        <f>SUM(T70:T75)</f>
        <v>500</v>
      </c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</row>
    <row r="77" spans="1:186" s="15" customFormat="1" ht="13.8" x14ac:dyDescent="0.35">
      <c r="A77" s="24"/>
      <c r="B77" s="18" t="s">
        <v>22</v>
      </c>
      <c r="C77" s="18"/>
      <c r="D77" s="18"/>
      <c r="E77" s="18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</row>
    <row r="78" spans="1:186" s="15" customFormat="1" ht="13.8" x14ac:dyDescent="0.35">
      <c r="A78" s="18"/>
      <c r="B78" s="18"/>
      <c r="C78" s="18" t="s">
        <v>23</v>
      </c>
      <c r="D78" s="24"/>
      <c r="E78" s="18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</row>
    <row r="79" spans="1:186" s="15" customFormat="1" ht="13.8" x14ac:dyDescent="0.35">
      <c r="A79" s="18"/>
      <c r="B79" s="18"/>
      <c r="C79" s="18"/>
      <c r="D79" s="24" t="s">
        <v>37</v>
      </c>
      <c r="E79" s="18"/>
      <c r="F79" s="25">
        <v>0</v>
      </c>
      <c r="G79" s="25"/>
      <c r="H79" s="25">
        <v>784</v>
      </c>
      <c r="I79" s="25"/>
      <c r="J79" s="25">
        <v>0</v>
      </c>
      <c r="K79" s="25"/>
      <c r="L79" s="25">
        <v>0</v>
      </c>
      <c r="M79" s="25"/>
      <c r="N79" s="26">
        <f>F79+H79+J79+L79</f>
        <v>784</v>
      </c>
      <c r="O79" s="25"/>
      <c r="P79" s="25">
        <v>747</v>
      </c>
      <c r="Q79" s="25"/>
      <c r="R79" s="25">
        <v>0</v>
      </c>
      <c r="S79" s="25"/>
      <c r="T79" s="25">
        <v>37</v>
      </c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</row>
    <row r="80" spans="1:186" s="15" customFormat="1" ht="13.8" x14ac:dyDescent="0.35">
      <c r="A80" s="18"/>
      <c r="B80" s="18"/>
      <c r="C80" s="18"/>
      <c r="D80" s="18" t="s">
        <v>70</v>
      </c>
      <c r="E80" s="18"/>
      <c r="F80" s="25">
        <v>0</v>
      </c>
      <c r="G80" s="25"/>
      <c r="H80" s="25">
        <v>0</v>
      </c>
      <c r="I80" s="25"/>
      <c r="J80" s="25">
        <v>0</v>
      </c>
      <c r="K80" s="25"/>
      <c r="L80" s="25">
        <v>3257</v>
      </c>
      <c r="M80" s="25"/>
      <c r="N80" s="26">
        <f>F80+H80+J80+L80</f>
        <v>3257</v>
      </c>
      <c r="O80" s="25"/>
      <c r="P80" s="25">
        <v>0</v>
      </c>
      <c r="Q80" s="25"/>
      <c r="R80" s="25">
        <v>3257</v>
      </c>
      <c r="S80" s="25"/>
      <c r="T80" s="25">
        <v>0</v>
      </c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</row>
    <row r="81" spans="1:186" s="15" customFormat="1" ht="13.8" x14ac:dyDescent="0.35">
      <c r="A81" s="24"/>
      <c r="B81" s="18"/>
      <c r="C81" s="18"/>
      <c r="D81" s="18" t="s">
        <v>72</v>
      </c>
      <c r="E81" s="18"/>
      <c r="F81" s="26">
        <v>0</v>
      </c>
      <c r="G81" s="26"/>
      <c r="H81" s="26">
        <v>0</v>
      </c>
      <c r="I81" s="26"/>
      <c r="J81" s="26">
        <v>25</v>
      </c>
      <c r="K81" s="26"/>
      <c r="L81" s="26">
        <v>0</v>
      </c>
      <c r="M81" s="26"/>
      <c r="N81" s="26">
        <f>F81+H81+J81+L81</f>
        <v>25</v>
      </c>
      <c r="O81" s="26"/>
      <c r="P81" s="26">
        <v>0</v>
      </c>
      <c r="Q81" s="26"/>
      <c r="R81" s="26">
        <v>25</v>
      </c>
      <c r="S81" s="26"/>
      <c r="T81" s="26">
        <v>0</v>
      </c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</row>
    <row r="82" spans="1:186" s="15" customFormat="1" ht="13.8" x14ac:dyDescent="0.35">
      <c r="A82" s="18"/>
      <c r="B82" s="18"/>
      <c r="C82" s="18"/>
      <c r="D82" s="18" t="s">
        <v>75</v>
      </c>
      <c r="E82" s="18"/>
      <c r="F82" s="25">
        <v>0</v>
      </c>
      <c r="G82" s="25"/>
      <c r="H82" s="25">
        <v>0</v>
      </c>
      <c r="I82" s="25"/>
      <c r="J82" s="25">
        <v>11415</v>
      </c>
      <c r="K82" s="25"/>
      <c r="L82" s="25">
        <v>8600</v>
      </c>
      <c r="M82" s="25"/>
      <c r="N82" s="26">
        <f>F82+H82+J82+L82</f>
        <v>20015</v>
      </c>
      <c r="O82" s="25"/>
      <c r="P82" s="25">
        <v>4547</v>
      </c>
      <c r="Q82" s="25"/>
      <c r="R82" s="25">
        <v>15468</v>
      </c>
      <c r="S82" s="25"/>
      <c r="T82" s="25">
        <v>0</v>
      </c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</row>
    <row r="83" spans="1:186" s="15" customFormat="1" ht="13.8" x14ac:dyDescent="0.35">
      <c r="A83" s="24"/>
      <c r="B83" s="18"/>
      <c r="C83" s="18"/>
      <c r="D83" s="18" t="s">
        <v>69</v>
      </c>
      <c r="E83" s="18"/>
      <c r="F83" s="26">
        <v>0</v>
      </c>
      <c r="G83" s="26"/>
      <c r="H83" s="26">
        <v>0</v>
      </c>
      <c r="I83" s="26"/>
      <c r="J83" s="26">
        <v>0</v>
      </c>
      <c r="K83" s="26"/>
      <c r="L83" s="26">
        <v>10823</v>
      </c>
      <c r="M83" s="26"/>
      <c r="N83" s="26">
        <f>F83+H83+J83+L83</f>
        <v>10823</v>
      </c>
      <c r="O83" s="26"/>
      <c r="P83" s="26">
        <v>0</v>
      </c>
      <c r="Q83" s="26"/>
      <c r="R83" s="26">
        <v>10823</v>
      </c>
      <c r="S83" s="26"/>
      <c r="T83" s="26">
        <v>0</v>
      </c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</row>
    <row r="84" spans="1:186" s="15" customFormat="1" ht="13.8" x14ac:dyDescent="0.35">
      <c r="A84" s="18"/>
      <c r="B84" s="18"/>
      <c r="C84" s="18"/>
      <c r="D84" s="18"/>
      <c r="E84" s="24" t="s">
        <v>48</v>
      </c>
      <c r="F84" s="28">
        <f>SUM(F79:F83)</f>
        <v>0</v>
      </c>
      <c r="G84" s="29"/>
      <c r="H84" s="28">
        <f>SUM(H79:H83)</f>
        <v>784</v>
      </c>
      <c r="I84" s="29"/>
      <c r="J84" s="28">
        <f>SUM(J79:J83)</f>
        <v>11440</v>
      </c>
      <c r="K84" s="29"/>
      <c r="L84" s="28">
        <f>SUM(L79:L83)</f>
        <v>22680</v>
      </c>
      <c r="M84" s="29"/>
      <c r="N84" s="28">
        <f>SUM(N79:N83)</f>
        <v>34904</v>
      </c>
      <c r="O84" s="29"/>
      <c r="P84" s="28">
        <f>SUM(P79:P83)</f>
        <v>5294</v>
      </c>
      <c r="Q84" s="29"/>
      <c r="R84" s="28">
        <f>SUM(R79:R83)</f>
        <v>29573</v>
      </c>
      <c r="S84" s="29"/>
      <c r="T84" s="28">
        <f>SUM(T79:T83)</f>
        <v>37</v>
      </c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</row>
    <row r="85" spans="1:186" s="15" customFormat="1" ht="13.8" x14ac:dyDescent="0.35">
      <c r="A85" s="18"/>
      <c r="B85" s="18"/>
      <c r="C85" s="18" t="s">
        <v>24</v>
      </c>
      <c r="D85" s="24"/>
      <c r="E85" s="18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</row>
    <row r="86" spans="1:186" s="15" customFormat="1" ht="13.8" x14ac:dyDescent="0.35">
      <c r="A86" s="24"/>
      <c r="B86" s="18"/>
      <c r="C86" s="18"/>
      <c r="D86" s="18" t="s">
        <v>49</v>
      </c>
      <c r="E86" s="18"/>
      <c r="F86" s="26">
        <v>10661</v>
      </c>
      <c r="G86" s="26"/>
      <c r="H86" s="26">
        <v>0</v>
      </c>
      <c r="I86" s="26"/>
      <c r="J86" s="26">
        <v>61520</v>
      </c>
      <c r="K86" s="26"/>
      <c r="L86" s="26">
        <v>16310</v>
      </c>
      <c r="M86" s="26"/>
      <c r="N86" s="26">
        <f>F86+H86+J86+L86</f>
        <v>88491</v>
      </c>
      <c r="O86" s="26"/>
      <c r="P86" s="26">
        <v>6350</v>
      </c>
      <c r="Q86" s="26"/>
      <c r="R86" s="26">
        <v>82140</v>
      </c>
      <c r="S86" s="26"/>
      <c r="T86" s="26">
        <v>0</v>
      </c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</row>
    <row r="87" spans="1:186" s="15" customFormat="1" ht="13.8" x14ac:dyDescent="0.35">
      <c r="A87" s="18"/>
      <c r="B87" s="18"/>
      <c r="C87" s="18"/>
      <c r="D87" s="24" t="s">
        <v>37</v>
      </c>
      <c r="E87" s="18"/>
      <c r="F87" s="25">
        <v>0</v>
      </c>
      <c r="G87" s="25"/>
      <c r="H87" s="25">
        <v>19534</v>
      </c>
      <c r="I87" s="25"/>
      <c r="J87" s="25">
        <v>0</v>
      </c>
      <c r="K87" s="25"/>
      <c r="L87" s="25">
        <v>0</v>
      </c>
      <c r="M87" s="25"/>
      <c r="N87" s="26">
        <f>F87+H87+J87+L87</f>
        <v>19534</v>
      </c>
      <c r="O87" s="25"/>
      <c r="P87" s="25">
        <v>18604</v>
      </c>
      <c r="Q87" s="25"/>
      <c r="R87" s="25">
        <v>0</v>
      </c>
      <c r="S87" s="25"/>
      <c r="T87" s="25">
        <v>930</v>
      </c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</row>
    <row r="88" spans="1:186" s="15" customFormat="1" ht="13.8" x14ac:dyDescent="0.35">
      <c r="A88" s="18"/>
      <c r="B88" s="18"/>
      <c r="C88" s="18"/>
      <c r="D88" s="18"/>
      <c r="E88" s="24" t="s">
        <v>50</v>
      </c>
      <c r="F88" s="28">
        <f>SUM(F86:F87)</f>
        <v>10661</v>
      </c>
      <c r="G88" s="29"/>
      <c r="H88" s="28">
        <f>SUM(H86:H87)</f>
        <v>19534</v>
      </c>
      <c r="I88" s="29"/>
      <c r="J88" s="28">
        <f>SUM(J86:J87)</f>
        <v>61520</v>
      </c>
      <c r="K88" s="29"/>
      <c r="L88" s="28">
        <f>SUM(L86:L87)</f>
        <v>16310</v>
      </c>
      <c r="M88" s="29"/>
      <c r="N88" s="28">
        <f>SUM(N86:N87)</f>
        <v>108025</v>
      </c>
      <c r="O88" s="29"/>
      <c r="P88" s="28">
        <f>SUM(P86:P87)</f>
        <v>24954</v>
      </c>
      <c r="Q88" s="29"/>
      <c r="R88" s="28">
        <f>SUM(R86:R87)</f>
        <v>82140</v>
      </c>
      <c r="S88" s="29"/>
      <c r="T88" s="28">
        <f>SUM(T86:T87)</f>
        <v>930</v>
      </c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</row>
    <row r="89" spans="1:186" s="15" customFormat="1" ht="13.8" x14ac:dyDescent="0.35">
      <c r="A89" s="18"/>
      <c r="B89" s="18"/>
      <c r="C89" s="18" t="s">
        <v>25</v>
      </c>
      <c r="D89" s="24"/>
      <c r="E89" s="18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</row>
    <row r="90" spans="1:186" s="15" customFormat="1" ht="13.8" x14ac:dyDescent="0.35">
      <c r="A90" s="24"/>
      <c r="B90" s="18"/>
      <c r="C90" s="18"/>
      <c r="D90" s="18" t="s">
        <v>51</v>
      </c>
      <c r="E90" s="18"/>
      <c r="F90" s="26">
        <v>0</v>
      </c>
      <c r="G90" s="26"/>
      <c r="H90" s="26">
        <v>0</v>
      </c>
      <c r="I90" s="26"/>
      <c r="J90" s="26">
        <v>0</v>
      </c>
      <c r="K90" s="26"/>
      <c r="L90" s="26">
        <v>473429</v>
      </c>
      <c r="M90" s="26"/>
      <c r="N90" s="26">
        <f>F90+H90+J90+L90</f>
        <v>473429</v>
      </c>
      <c r="O90" s="26"/>
      <c r="P90" s="26">
        <v>286515</v>
      </c>
      <c r="Q90" s="26"/>
      <c r="R90" s="26">
        <v>186914</v>
      </c>
      <c r="S90" s="26"/>
      <c r="T90" s="26">
        <v>0</v>
      </c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</row>
    <row r="91" spans="1:186" s="15" customFormat="1" ht="13.8" x14ac:dyDescent="0.35">
      <c r="A91" s="24"/>
      <c r="B91" s="18"/>
      <c r="C91" s="18"/>
      <c r="D91" s="18" t="s">
        <v>106</v>
      </c>
      <c r="E91" s="18"/>
      <c r="F91" s="26">
        <v>0</v>
      </c>
      <c r="G91" s="26"/>
      <c r="H91" s="26">
        <v>0</v>
      </c>
      <c r="I91" s="26"/>
      <c r="J91" s="26">
        <v>0</v>
      </c>
      <c r="K91" s="26"/>
      <c r="L91" s="26">
        <v>0</v>
      </c>
      <c r="M91" s="26"/>
      <c r="N91" s="26">
        <f>F91+H91+J91+L91</f>
        <v>0</v>
      </c>
      <c r="O91" s="26"/>
      <c r="P91" s="26">
        <v>0</v>
      </c>
      <c r="Q91" s="26"/>
      <c r="R91" s="26">
        <v>0</v>
      </c>
      <c r="S91" s="26"/>
      <c r="T91" s="26">
        <v>0</v>
      </c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</row>
    <row r="92" spans="1:186" s="15" customFormat="1" ht="13.8" x14ac:dyDescent="0.35">
      <c r="A92" s="18"/>
      <c r="B92" s="18"/>
      <c r="C92" s="18"/>
      <c r="D92" s="24" t="s">
        <v>52</v>
      </c>
      <c r="E92" s="18"/>
      <c r="F92" s="25">
        <v>0</v>
      </c>
      <c r="G92" s="25"/>
      <c r="H92" s="25">
        <v>0</v>
      </c>
      <c r="I92" s="25"/>
      <c r="J92" s="25">
        <v>33299</v>
      </c>
      <c r="K92" s="25"/>
      <c r="L92" s="25">
        <v>0</v>
      </c>
      <c r="M92" s="25"/>
      <c r="N92" s="26">
        <f>F92+H92+J92+L92</f>
        <v>33299</v>
      </c>
      <c r="O92" s="25"/>
      <c r="P92" s="25">
        <v>3550</v>
      </c>
      <c r="Q92" s="25"/>
      <c r="R92" s="25">
        <v>29749</v>
      </c>
      <c r="S92" s="25"/>
      <c r="T92" s="25">
        <v>0</v>
      </c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</row>
    <row r="93" spans="1:186" s="15" customFormat="1" ht="13.8" x14ac:dyDescent="0.35">
      <c r="A93" s="24"/>
      <c r="B93" s="18"/>
      <c r="C93" s="18"/>
      <c r="D93" s="18" t="s">
        <v>53</v>
      </c>
      <c r="E93" s="18"/>
      <c r="F93" s="26">
        <v>0</v>
      </c>
      <c r="G93" s="26"/>
      <c r="H93" s="26">
        <v>0</v>
      </c>
      <c r="I93" s="26"/>
      <c r="J93" s="26">
        <v>9471</v>
      </c>
      <c r="K93" s="26"/>
      <c r="L93" s="26">
        <v>0</v>
      </c>
      <c r="M93" s="26"/>
      <c r="N93" s="26">
        <f>F93+H93+J93+L93</f>
        <v>9471</v>
      </c>
      <c r="O93" s="26"/>
      <c r="P93" s="26">
        <v>2750</v>
      </c>
      <c r="Q93" s="26"/>
      <c r="R93" s="26">
        <v>6721</v>
      </c>
      <c r="S93" s="26"/>
      <c r="T93" s="26">
        <v>0</v>
      </c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</row>
    <row r="94" spans="1:186" s="15" customFormat="1" ht="13.8" x14ac:dyDescent="0.35">
      <c r="A94" s="18"/>
      <c r="B94" s="18"/>
      <c r="C94" s="18"/>
      <c r="D94" s="24"/>
      <c r="E94" s="18" t="s">
        <v>54</v>
      </c>
      <c r="F94" s="30">
        <f>SUM(F90:F93)</f>
        <v>0</v>
      </c>
      <c r="G94" s="25"/>
      <c r="H94" s="30">
        <f>SUM(H90:H93)</f>
        <v>0</v>
      </c>
      <c r="I94" s="25"/>
      <c r="J94" s="30">
        <f>SUM(J90:J93)</f>
        <v>42770</v>
      </c>
      <c r="K94" s="25"/>
      <c r="L94" s="30">
        <f>SUM(L90:L93)</f>
        <v>473429</v>
      </c>
      <c r="M94" s="25"/>
      <c r="N94" s="30">
        <f>SUM(F94:L94)</f>
        <v>516199</v>
      </c>
      <c r="O94" s="25"/>
      <c r="P94" s="30">
        <f>SUM(P90:P93)</f>
        <v>292815</v>
      </c>
      <c r="Q94" s="25"/>
      <c r="R94" s="30">
        <f>SUM(R90:R93)</f>
        <v>223384</v>
      </c>
      <c r="S94" s="25"/>
      <c r="T94" s="30">
        <f>SUM(T90:T93)</f>
        <v>0</v>
      </c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</row>
    <row r="95" spans="1:186" s="15" customFormat="1" ht="13.8" x14ac:dyDescent="0.35">
      <c r="A95" s="18"/>
      <c r="B95" s="18"/>
      <c r="C95" s="18"/>
      <c r="D95" s="18"/>
      <c r="E95" s="24" t="s">
        <v>90</v>
      </c>
      <c r="F95" s="28">
        <f>+F94+F88+F84</f>
        <v>10661</v>
      </c>
      <c r="G95" s="29"/>
      <c r="H95" s="28">
        <f>+H94+H88+H84</f>
        <v>20318</v>
      </c>
      <c r="I95" s="29"/>
      <c r="J95" s="28">
        <f>+J94+J88+J84</f>
        <v>115730</v>
      </c>
      <c r="K95" s="29"/>
      <c r="L95" s="28">
        <f>+L94+L88+L84</f>
        <v>512419</v>
      </c>
      <c r="M95" s="29"/>
      <c r="N95" s="28">
        <f>SUM(F95:L95)</f>
        <v>659128</v>
      </c>
      <c r="O95" s="29"/>
      <c r="P95" s="28">
        <f>+P94+P88+P84</f>
        <v>323063</v>
      </c>
      <c r="Q95" s="29"/>
      <c r="R95" s="28">
        <f>+R94+R88+R84</f>
        <v>335097</v>
      </c>
      <c r="S95" s="29"/>
      <c r="T95" s="28">
        <f>+T94+T88+T84</f>
        <v>967</v>
      </c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</row>
    <row r="96" spans="1:186" s="15" customFormat="1" ht="13.8" x14ac:dyDescent="0.35">
      <c r="A96" s="18"/>
      <c r="B96" s="18" t="s">
        <v>26</v>
      </c>
      <c r="C96" s="18"/>
      <c r="D96" s="24"/>
      <c r="E96" s="18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</row>
    <row r="97" spans="1:186" s="15" customFormat="1" ht="13.8" x14ac:dyDescent="0.35">
      <c r="A97" s="24"/>
      <c r="B97" s="18"/>
      <c r="C97" s="18" t="s">
        <v>37</v>
      </c>
      <c r="D97" s="18"/>
      <c r="E97" s="18"/>
      <c r="F97" s="26">
        <v>0</v>
      </c>
      <c r="G97" s="26"/>
      <c r="H97" s="26">
        <v>15563</v>
      </c>
      <c r="I97" s="26"/>
      <c r="J97" s="26">
        <v>0</v>
      </c>
      <c r="K97" s="26"/>
      <c r="L97" s="26">
        <v>0</v>
      </c>
      <c r="M97" s="26"/>
      <c r="N97" s="26">
        <f t="shared" ref="N97:N104" si="3">F97+H97+J97+L97</f>
        <v>15563</v>
      </c>
      <c r="O97" s="26"/>
      <c r="P97" s="26">
        <v>14822</v>
      </c>
      <c r="Q97" s="26"/>
      <c r="R97" s="26">
        <v>0</v>
      </c>
      <c r="S97" s="26"/>
      <c r="T97" s="26">
        <v>741</v>
      </c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</row>
    <row r="98" spans="1:186" s="15" customFormat="1" ht="13.8" x14ac:dyDescent="0.35">
      <c r="A98" s="18"/>
      <c r="B98" s="18"/>
      <c r="C98" s="18" t="s">
        <v>84</v>
      </c>
      <c r="D98" s="24"/>
      <c r="E98" s="18"/>
      <c r="F98" s="25">
        <v>0</v>
      </c>
      <c r="G98" s="25"/>
      <c r="H98" s="25">
        <v>0</v>
      </c>
      <c r="I98" s="25"/>
      <c r="J98" s="25">
        <v>98</v>
      </c>
      <c r="K98" s="25"/>
      <c r="L98" s="25">
        <v>0</v>
      </c>
      <c r="M98" s="25"/>
      <c r="N98" s="26">
        <f t="shared" si="3"/>
        <v>98</v>
      </c>
      <c r="O98" s="25"/>
      <c r="P98" s="25">
        <v>0</v>
      </c>
      <c r="Q98" s="25"/>
      <c r="R98" s="25">
        <v>98</v>
      </c>
      <c r="S98" s="25"/>
      <c r="T98" s="25">
        <v>0</v>
      </c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</row>
    <row r="99" spans="1:186" s="15" customFormat="1" ht="13.8" x14ac:dyDescent="0.35">
      <c r="A99" s="24"/>
      <c r="B99" s="18"/>
      <c r="C99" s="18" t="s">
        <v>107</v>
      </c>
      <c r="D99" s="18"/>
      <c r="E99" s="18"/>
      <c r="F99" s="26">
        <v>0</v>
      </c>
      <c r="G99" s="26"/>
      <c r="H99" s="26">
        <v>0</v>
      </c>
      <c r="I99" s="26"/>
      <c r="J99" s="26">
        <v>0</v>
      </c>
      <c r="K99" s="26"/>
      <c r="L99" s="26">
        <v>196999</v>
      </c>
      <c r="M99" s="26"/>
      <c r="N99" s="26">
        <f t="shared" si="3"/>
        <v>196999</v>
      </c>
      <c r="O99" s="26"/>
      <c r="P99" s="26">
        <v>83157</v>
      </c>
      <c r="Q99" s="26"/>
      <c r="R99" s="26">
        <v>113842</v>
      </c>
      <c r="S99" s="26"/>
      <c r="T99" s="26">
        <v>0</v>
      </c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</row>
    <row r="100" spans="1:186" s="15" customFormat="1" ht="13.8" x14ac:dyDescent="0.35">
      <c r="A100" s="18"/>
      <c r="B100" s="18"/>
      <c r="C100" s="18" t="s">
        <v>108</v>
      </c>
      <c r="D100" s="24"/>
      <c r="E100" s="18"/>
      <c r="F100" s="25">
        <v>0</v>
      </c>
      <c r="G100" s="25"/>
      <c r="H100" s="25">
        <v>0</v>
      </c>
      <c r="I100" s="25"/>
      <c r="J100" s="25">
        <v>2222</v>
      </c>
      <c r="K100" s="25"/>
      <c r="L100" s="25">
        <v>0</v>
      </c>
      <c r="M100" s="25"/>
      <c r="N100" s="26">
        <f t="shared" si="3"/>
        <v>2222</v>
      </c>
      <c r="O100" s="25"/>
      <c r="P100" s="25">
        <v>0</v>
      </c>
      <c r="Q100" s="25"/>
      <c r="R100" s="25">
        <v>2222</v>
      </c>
      <c r="S100" s="25"/>
      <c r="T100" s="25">
        <v>0</v>
      </c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</row>
    <row r="101" spans="1:186" s="15" customFormat="1" ht="13.8" x14ac:dyDescent="0.35">
      <c r="A101" s="24"/>
      <c r="B101" s="18"/>
      <c r="C101" s="18" t="s">
        <v>85</v>
      </c>
      <c r="D101" s="18"/>
      <c r="E101" s="18"/>
      <c r="F101" s="26">
        <v>0</v>
      </c>
      <c r="G101" s="26"/>
      <c r="H101" s="26">
        <v>0</v>
      </c>
      <c r="I101" s="26"/>
      <c r="J101" s="26">
        <v>11695</v>
      </c>
      <c r="K101" s="26"/>
      <c r="L101" s="26">
        <v>98120</v>
      </c>
      <c r="M101" s="26"/>
      <c r="N101" s="26">
        <f t="shared" si="3"/>
        <v>109815</v>
      </c>
      <c r="O101" s="26"/>
      <c r="P101" s="26">
        <v>85481</v>
      </c>
      <c r="Q101" s="26"/>
      <c r="R101" s="26">
        <v>24334</v>
      </c>
      <c r="S101" s="26"/>
      <c r="T101" s="26">
        <v>0</v>
      </c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</row>
    <row r="102" spans="1:186" s="15" customFormat="1" ht="13.8" x14ac:dyDescent="0.35">
      <c r="A102" s="18"/>
      <c r="B102" s="18"/>
      <c r="C102" s="18" t="s">
        <v>109</v>
      </c>
      <c r="D102" s="24"/>
      <c r="E102" s="18"/>
      <c r="F102" s="25">
        <v>0</v>
      </c>
      <c r="G102" s="25"/>
      <c r="H102" s="25">
        <v>0</v>
      </c>
      <c r="I102" s="25"/>
      <c r="J102" s="25">
        <v>9686</v>
      </c>
      <c r="K102" s="25"/>
      <c r="L102" s="25">
        <v>0</v>
      </c>
      <c r="M102" s="25"/>
      <c r="N102" s="26">
        <f t="shared" si="3"/>
        <v>9686</v>
      </c>
      <c r="O102" s="25"/>
      <c r="P102" s="25">
        <v>0</v>
      </c>
      <c r="Q102" s="25"/>
      <c r="R102" s="25">
        <v>9686</v>
      </c>
      <c r="S102" s="25"/>
      <c r="T102" s="25">
        <v>0</v>
      </c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</row>
    <row r="103" spans="1:186" s="15" customFormat="1" ht="13.8" x14ac:dyDescent="0.35">
      <c r="A103" s="18"/>
      <c r="B103" s="18"/>
      <c r="C103" s="18" t="s">
        <v>55</v>
      </c>
      <c r="D103" s="24"/>
      <c r="E103" s="18"/>
      <c r="F103" s="25">
        <v>0</v>
      </c>
      <c r="G103" s="25"/>
      <c r="H103" s="25">
        <v>0</v>
      </c>
      <c r="I103" s="25"/>
      <c r="J103" s="25">
        <v>0</v>
      </c>
      <c r="K103" s="25"/>
      <c r="L103" s="25">
        <v>10981</v>
      </c>
      <c r="M103" s="25"/>
      <c r="N103" s="26">
        <f t="shared" si="3"/>
        <v>10981</v>
      </c>
      <c r="O103" s="25"/>
      <c r="P103" s="25">
        <v>0</v>
      </c>
      <c r="Q103" s="25"/>
      <c r="R103" s="25">
        <v>10981</v>
      </c>
      <c r="S103" s="25"/>
      <c r="T103" s="25">
        <v>0</v>
      </c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</row>
    <row r="104" spans="1:186" s="15" customFormat="1" ht="13.8" x14ac:dyDescent="0.35">
      <c r="A104" s="24"/>
      <c r="B104" s="18"/>
      <c r="C104" s="18" t="s">
        <v>56</v>
      </c>
      <c r="D104" s="18"/>
      <c r="E104" s="18"/>
      <c r="F104" s="26">
        <v>0</v>
      </c>
      <c r="G104" s="26"/>
      <c r="H104" s="26">
        <v>0</v>
      </c>
      <c r="I104" s="26"/>
      <c r="J104" s="26">
        <v>0</v>
      </c>
      <c r="K104" s="26"/>
      <c r="L104" s="26">
        <v>1518</v>
      </c>
      <c r="M104" s="26"/>
      <c r="N104" s="26">
        <f t="shared" si="3"/>
        <v>1518</v>
      </c>
      <c r="O104" s="26"/>
      <c r="P104" s="26">
        <v>0</v>
      </c>
      <c r="Q104" s="26"/>
      <c r="R104" s="26">
        <v>1518</v>
      </c>
      <c r="S104" s="26"/>
      <c r="T104" s="26">
        <v>0</v>
      </c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</row>
    <row r="105" spans="1:186" s="15" customFormat="1" ht="13.8" x14ac:dyDescent="0.35">
      <c r="A105" s="18"/>
      <c r="B105" s="18"/>
      <c r="C105" s="18"/>
      <c r="D105" s="24"/>
      <c r="E105" s="18" t="s">
        <v>57</v>
      </c>
      <c r="F105" s="30">
        <f>SUM(F97:F104)</f>
        <v>0</v>
      </c>
      <c r="G105" s="25"/>
      <c r="H105" s="30">
        <f>SUM(H97:H104)</f>
        <v>15563</v>
      </c>
      <c r="I105" s="25"/>
      <c r="J105" s="30">
        <f>SUM(J97:J104)</f>
        <v>23701</v>
      </c>
      <c r="K105" s="25"/>
      <c r="L105" s="30">
        <f>SUM(L97:L104)</f>
        <v>307618</v>
      </c>
      <c r="M105" s="25"/>
      <c r="N105" s="30">
        <f>SUM(F105:L105)</f>
        <v>346882</v>
      </c>
      <c r="O105" s="25"/>
      <c r="P105" s="30">
        <f>SUM(P97:P104)</f>
        <v>183460</v>
      </c>
      <c r="Q105" s="25"/>
      <c r="R105" s="30">
        <f>SUM(R97:R104)</f>
        <v>162681</v>
      </c>
      <c r="S105" s="25"/>
      <c r="T105" s="30">
        <f>SUM(T97:T104)</f>
        <v>741</v>
      </c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</row>
    <row r="106" spans="1:186" s="15" customFormat="1" ht="13.8" x14ac:dyDescent="0.35">
      <c r="A106" s="24"/>
      <c r="B106" s="18" t="s">
        <v>27</v>
      </c>
      <c r="C106" s="18"/>
      <c r="D106" s="18"/>
      <c r="E106" s="18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</row>
    <row r="107" spans="1:186" s="15" customFormat="1" ht="13.8" x14ac:dyDescent="0.35">
      <c r="A107" s="18"/>
      <c r="B107" s="18"/>
      <c r="C107" s="18" t="s">
        <v>28</v>
      </c>
      <c r="D107" s="24"/>
      <c r="E107" s="18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</row>
    <row r="108" spans="1:186" s="15" customFormat="1" ht="13.8" x14ac:dyDescent="0.35">
      <c r="A108" s="24"/>
      <c r="B108" s="18"/>
      <c r="C108" s="18"/>
      <c r="D108" s="18" t="s">
        <v>37</v>
      </c>
      <c r="E108" s="18"/>
      <c r="F108" s="26">
        <v>0</v>
      </c>
      <c r="G108" s="26"/>
      <c r="H108" s="26">
        <v>4275</v>
      </c>
      <c r="I108" s="26"/>
      <c r="J108" s="26">
        <v>0</v>
      </c>
      <c r="K108" s="26"/>
      <c r="L108" s="26">
        <v>0</v>
      </c>
      <c r="M108" s="26"/>
      <c r="N108" s="26">
        <f>F108+H108+J108+L108</f>
        <v>4275</v>
      </c>
      <c r="O108" s="26"/>
      <c r="P108" s="26">
        <v>4071</v>
      </c>
      <c r="Q108" s="26"/>
      <c r="R108" s="26">
        <v>0</v>
      </c>
      <c r="S108" s="26"/>
      <c r="T108" s="26">
        <v>204</v>
      </c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</row>
    <row r="109" spans="1:186" s="15" customFormat="1" ht="13.8" x14ac:dyDescent="0.35">
      <c r="A109" s="24"/>
      <c r="B109" s="18"/>
      <c r="C109" s="18"/>
      <c r="D109" s="18" t="s">
        <v>117</v>
      </c>
      <c r="E109" s="18"/>
      <c r="F109" s="26">
        <v>0</v>
      </c>
      <c r="G109" s="26"/>
      <c r="H109" s="26">
        <v>0</v>
      </c>
      <c r="I109" s="26"/>
      <c r="J109" s="26">
        <v>0</v>
      </c>
      <c r="K109" s="26"/>
      <c r="L109" s="26">
        <v>19655</v>
      </c>
      <c r="M109" s="26"/>
      <c r="N109" s="26">
        <f>F109+H109+J109+L109</f>
        <v>19655</v>
      </c>
      <c r="O109" s="26"/>
      <c r="P109" s="26">
        <v>13947</v>
      </c>
      <c r="Q109" s="26"/>
      <c r="R109" s="26">
        <v>5708</v>
      </c>
      <c r="S109" s="26"/>
      <c r="T109" s="26">
        <v>0</v>
      </c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</row>
    <row r="110" spans="1:186" s="15" customFormat="1" ht="13.8" x14ac:dyDescent="0.35">
      <c r="A110" s="24"/>
      <c r="B110" s="18"/>
      <c r="C110" s="18"/>
      <c r="D110" s="18" t="s">
        <v>118</v>
      </c>
      <c r="E110" s="18"/>
      <c r="F110" s="26">
        <v>0</v>
      </c>
      <c r="G110" s="26"/>
      <c r="H110" s="26">
        <v>0</v>
      </c>
      <c r="I110" s="26"/>
      <c r="J110" s="26">
        <v>0</v>
      </c>
      <c r="K110" s="26"/>
      <c r="L110" s="26">
        <v>559</v>
      </c>
      <c r="M110" s="26"/>
      <c r="N110" s="26">
        <f>F110+H110+J110+L110</f>
        <v>559</v>
      </c>
      <c r="O110" s="26"/>
      <c r="P110" s="26">
        <v>0</v>
      </c>
      <c r="Q110" s="26"/>
      <c r="R110" s="26">
        <v>559</v>
      </c>
      <c r="S110" s="26"/>
      <c r="T110" s="26">
        <v>0</v>
      </c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</row>
    <row r="111" spans="1:186" s="15" customFormat="1" ht="13.8" x14ac:dyDescent="0.35">
      <c r="A111" s="18"/>
      <c r="B111" s="18"/>
      <c r="C111" s="18"/>
      <c r="D111" s="18" t="s">
        <v>110</v>
      </c>
      <c r="E111" s="18"/>
      <c r="F111" s="25">
        <v>0</v>
      </c>
      <c r="G111" s="25"/>
      <c r="H111" s="25">
        <v>0</v>
      </c>
      <c r="I111" s="25"/>
      <c r="J111" s="25">
        <v>0</v>
      </c>
      <c r="K111" s="25"/>
      <c r="L111" s="25">
        <v>118619</v>
      </c>
      <c r="M111" s="25"/>
      <c r="N111" s="26">
        <f>F111+H111+J111+L111</f>
        <v>118619</v>
      </c>
      <c r="O111" s="25"/>
      <c r="P111" s="25">
        <v>115807</v>
      </c>
      <c r="Q111" s="25"/>
      <c r="R111" s="25">
        <v>2812</v>
      </c>
      <c r="S111" s="25"/>
      <c r="T111" s="25">
        <v>0</v>
      </c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</row>
    <row r="112" spans="1:186" s="15" customFormat="1" ht="13.8" x14ac:dyDescent="0.35">
      <c r="A112" s="24"/>
      <c r="B112" s="18"/>
      <c r="C112" s="18"/>
      <c r="D112" s="18" t="s">
        <v>111</v>
      </c>
      <c r="E112" s="18"/>
      <c r="F112" s="26">
        <v>0</v>
      </c>
      <c r="G112" s="26"/>
      <c r="H112" s="26">
        <v>0</v>
      </c>
      <c r="I112" s="26"/>
      <c r="J112" s="26">
        <v>0</v>
      </c>
      <c r="K112" s="26"/>
      <c r="L112" s="26">
        <v>275</v>
      </c>
      <c r="M112" s="26"/>
      <c r="N112" s="26">
        <f>F112+H112+J112+L112</f>
        <v>275</v>
      </c>
      <c r="O112" s="26"/>
      <c r="P112" s="26">
        <v>0</v>
      </c>
      <c r="Q112" s="26"/>
      <c r="R112" s="26">
        <v>275</v>
      </c>
      <c r="S112" s="26"/>
      <c r="T112" s="26">
        <v>0</v>
      </c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6"/>
      <c r="FX112" s="16"/>
      <c r="FY112" s="16"/>
      <c r="FZ112" s="16"/>
      <c r="GA112" s="16"/>
      <c r="GB112" s="16"/>
      <c r="GC112" s="16"/>
      <c r="GD112" s="16"/>
    </row>
    <row r="113" spans="1:186" s="15" customFormat="1" ht="13.8" x14ac:dyDescent="0.35">
      <c r="A113" s="18"/>
      <c r="B113" s="18"/>
      <c r="C113" s="18"/>
      <c r="D113" s="18"/>
      <c r="E113" s="24" t="s">
        <v>58</v>
      </c>
      <c r="F113" s="28">
        <f>SUM(F108:F112)</f>
        <v>0</v>
      </c>
      <c r="G113" s="29"/>
      <c r="H113" s="28">
        <f>SUM(H108:H112)</f>
        <v>4275</v>
      </c>
      <c r="I113" s="29"/>
      <c r="J113" s="28">
        <f>SUM(J108:J112)</f>
        <v>0</v>
      </c>
      <c r="K113" s="29"/>
      <c r="L113" s="28">
        <f>SUM(L108:L112)</f>
        <v>139108</v>
      </c>
      <c r="M113" s="29"/>
      <c r="N113" s="28">
        <f>SUM(N108:N112)</f>
        <v>143383</v>
      </c>
      <c r="O113" s="29"/>
      <c r="P113" s="28">
        <f>SUM(P108:P112)</f>
        <v>133825</v>
      </c>
      <c r="Q113" s="29"/>
      <c r="R113" s="28">
        <f>SUM(R108:R112)</f>
        <v>9354</v>
      </c>
      <c r="S113" s="29"/>
      <c r="T113" s="28">
        <f>SUM(T108:T112)</f>
        <v>204</v>
      </c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  <c r="GB113" s="16"/>
      <c r="GC113" s="16"/>
      <c r="GD113" s="16"/>
    </row>
    <row r="114" spans="1:186" s="15" customFormat="1" ht="13.8" x14ac:dyDescent="0.35">
      <c r="A114" s="18"/>
      <c r="B114" s="18"/>
      <c r="C114" s="18" t="s">
        <v>29</v>
      </c>
      <c r="D114" s="24"/>
      <c r="E114" s="18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  <c r="GB114" s="16"/>
      <c r="GC114" s="16"/>
      <c r="GD114" s="16"/>
    </row>
    <row r="115" spans="1:186" s="15" customFormat="1" ht="13.8" x14ac:dyDescent="0.35">
      <c r="A115" s="18"/>
      <c r="B115" s="18"/>
      <c r="C115" s="18"/>
      <c r="D115" s="24" t="s">
        <v>37</v>
      </c>
      <c r="E115" s="18"/>
      <c r="F115" s="25">
        <v>0</v>
      </c>
      <c r="G115" s="25"/>
      <c r="H115" s="25">
        <v>4120</v>
      </c>
      <c r="I115" s="25"/>
      <c r="J115" s="25">
        <v>0</v>
      </c>
      <c r="K115" s="25"/>
      <c r="L115" s="25">
        <v>0</v>
      </c>
      <c r="M115" s="25"/>
      <c r="N115" s="26">
        <f>F115+H115+J115+L115</f>
        <v>4120</v>
      </c>
      <c r="O115" s="25"/>
      <c r="P115" s="25">
        <v>3924</v>
      </c>
      <c r="Q115" s="25"/>
      <c r="R115" s="25">
        <v>0</v>
      </c>
      <c r="S115" s="25"/>
      <c r="T115" s="25">
        <v>196</v>
      </c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  <c r="GB115" s="16"/>
      <c r="GC115" s="16"/>
      <c r="GD115" s="16"/>
    </row>
    <row r="116" spans="1:186" s="15" customFormat="1" ht="13.8" x14ac:dyDescent="0.35">
      <c r="A116" s="24"/>
      <c r="B116" s="18"/>
      <c r="C116" s="18"/>
      <c r="D116" s="18" t="s">
        <v>86</v>
      </c>
      <c r="E116" s="18"/>
      <c r="F116" s="26">
        <v>0</v>
      </c>
      <c r="G116" s="26"/>
      <c r="H116" s="26">
        <v>0</v>
      </c>
      <c r="I116" s="26"/>
      <c r="J116" s="26">
        <v>390</v>
      </c>
      <c r="K116" s="26"/>
      <c r="L116" s="26">
        <v>0</v>
      </c>
      <c r="M116" s="26"/>
      <c r="N116" s="26">
        <f>F116+H116+J116+L116</f>
        <v>390</v>
      </c>
      <c r="O116" s="26"/>
      <c r="P116" s="26">
        <v>390</v>
      </c>
      <c r="Q116" s="26"/>
      <c r="R116" s="26">
        <v>0</v>
      </c>
      <c r="S116" s="26"/>
      <c r="T116" s="26">
        <v>0</v>
      </c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  <c r="FP116" s="16"/>
      <c r="FQ116" s="16"/>
      <c r="FR116" s="16"/>
      <c r="FS116" s="16"/>
      <c r="FT116" s="16"/>
      <c r="FU116" s="16"/>
      <c r="FV116" s="16"/>
      <c r="FW116" s="16"/>
      <c r="FX116" s="16"/>
      <c r="FY116" s="16"/>
      <c r="FZ116" s="16"/>
      <c r="GA116" s="16"/>
      <c r="GB116" s="16"/>
      <c r="GC116" s="16"/>
      <c r="GD116" s="16"/>
    </row>
    <row r="117" spans="1:186" s="15" customFormat="1" ht="13.8" x14ac:dyDescent="0.35">
      <c r="A117" s="18"/>
      <c r="B117" s="18"/>
      <c r="C117" s="18"/>
      <c r="D117" s="24" t="s">
        <v>59</v>
      </c>
      <c r="E117" s="18"/>
      <c r="F117" s="25">
        <v>0</v>
      </c>
      <c r="G117" s="25"/>
      <c r="H117" s="25">
        <v>0</v>
      </c>
      <c r="I117" s="25"/>
      <c r="J117" s="25">
        <v>96577</v>
      </c>
      <c r="K117" s="25"/>
      <c r="L117" s="25">
        <v>0</v>
      </c>
      <c r="M117" s="25"/>
      <c r="N117" s="26">
        <f>F117+H117+J117+L117</f>
        <v>96577</v>
      </c>
      <c r="O117" s="25"/>
      <c r="P117" s="25">
        <v>96577</v>
      </c>
      <c r="Q117" s="25"/>
      <c r="R117" s="25">
        <v>0</v>
      </c>
      <c r="S117" s="25"/>
      <c r="T117" s="25">
        <v>0</v>
      </c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</row>
    <row r="118" spans="1:186" s="15" customFormat="1" ht="13.8" x14ac:dyDescent="0.35">
      <c r="A118" s="18"/>
      <c r="B118" s="18"/>
      <c r="C118" s="18"/>
      <c r="D118" s="18"/>
      <c r="E118" s="24" t="s">
        <v>60</v>
      </c>
      <c r="F118" s="28">
        <f>SUM(F115:F117)</f>
        <v>0</v>
      </c>
      <c r="G118" s="29"/>
      <c r="H118" s="28">
        <f>SUM(H115:H117)</f>
        <v>4120</v>
      </c>
      <c r="I118" s="29"/>
      <c r="J118" s="28">
        <f>SUM(J115:J117)</f>
        <v>96967</v>
      </c>
      <c r="K118" s="29"/>
      <c r="L118" s="28">
        <f>SUM(L115:L117)</f>
        <v>0</v>
      </c>
      <c r="M118" s="29"/>
      <c r="N118" s="28">
        <f>SUM(N115:N117)</f>
        <v>101087</v>
      </c>
      <c r="O118" s="29"/>
      <c r="P118" s="28">
        <f>SUM(P115:P117)</f>
        <v>100891</v>
      </c>
      <c r="Q118" s="29"/>
      <c r="R118" s="28">
        <f>SUM(R115:R117)</f>
        <v>0</v>
      </c>
      <c r="S118" s="29"/>
      <c r="T118" s="28">
        <f>SUM(T115:T117)</f>
        <v>196</v>
      </c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  <c r="GB118" s="16"/>
      <c r="GC118" s="16"/>
      <c r="GD118" s="16"/>
    </row>
    <row r="119" spans="1:186" s="15" customFormat="1" ht="13.8" x14ac:dyDescent="0.35">
      <c r="A119" s="18"/>
      <c r="B119" s="18"/>
      <c r="C119" s="18"/>
      <c r="D119" s="24"/>
      <c r="E119" s="18" t="s">
        <v>61</v>
      </c>
      <c r="F119" s="30">
        <f>+F118+F113</f>
        <v>0</v>
      </c>
      <c r="G119" s="25"/>
      <c r="H119" s="30">
        <f>+H118+H113</f>
        <v>8395</v>
      </c>
      <c r="I119" s="25"/>
      <c r="J119" s="30">
        <f>+J118+J113</f>
        <v>96967</v>
      </c>
      <c r="K119" s="25"/>
      <c r="L119" s="30">
        <f>+L118+L113</f>
        <v>139108</v>
      </c>
      <c r="M119" s="25"/>
      <c r="N119" s="30">
        <f>+N118+N113</f>
        <v>244470</v>
      </c>
      <c r="O119" s="25"/>
      <c r="P119" s="30">
        <f>+P118+P113</f>
        <v>234716</v>
      </c>
      <c r="Q119" s="25"/>
      <c r="R119" s="30">
        <f>+R118+R113</f>
        <v>9354</v>
      </c>
      <c r="S119" s="25"/>
      <c r="T119" s="30">
        <f>+T118+T113</f>
        <v>400</v>
      </c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  <c r="FX119" s="16"/>
      <c r="FY119" s="16"/>
      <c r="FZ119" s="16"/>
      <c r="GA119" s="16"/>
      <c r="GB119" s="16"/>
      <c r="GC119" s="16"/>
      <c r="GD119" s="16"/>
    </row>
    <row r="120" spans="1:186" s="15" customFormat="1" ht="13.8" x14ac:dyDescent="0.35">
      <c r="A120" s="24"/>
      <c r="B120" s="18" t="s">
        <v>30</v>
      </c>
      <c r="C120" s="18"/>
      <c r="D120" s="18"/>
      <c r="E120" s="18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  <c r="FZ120" s="16"/>
      <c r="GA120" s="16"/>
      <c r="GB120" s="16"/>
      <c r="GC120" s="16"/>
      <c r="GD120" s="16"/>
    </row>
    <row r="121" spans="1:186" s="15" customFormat="1" ht="13.8" x14ac:dyDescent="0.35">
      <c r="A121" s="24"/>
      <c r="B121" s="18"/>
      <c r="C121" s="18" t="s">
        <v>104</v>
      </c>
      <c r="D121" s="18"/>
      <c r="E121" s="18"/>
      <c r="F121" s="26">
        <v>0</v>
      </c>
      <c r="G121" s="26"/>
      <c r="H121" s="26">
        <v>0</v>
      </c>
      <c r="I121" s="26"/>
      <c r="J121" s="26">
        <v>0</v>
      </c>
      <c r="K121" s="26"/>
      <c r="L121" s="26">
        <v>131700</v>
      </c>
      <c r="M121" s="26"/>
      <c r="N121" s="26">
        <f>F121+H121+J121+L121</f>
        <v>131700</v>
      </c>
      <c r="O121" s="26"/>
      <c r="P121" s="26">
        <v>0</v>
      </c>
      <c r="Q121" s="26"/>
      <c r="R121" s="26">
        <v>131700</v>
      </c>
      <c r="S121" s="26"/>
      <c r="T121" s="26">
        <v>0</v>
      </c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  <c r="FZ121" s="16"/>
      <c r="GA121" s="16"/>
      <c r="GB121" s="16"/>
      <c r="GC121" s="16"/>
      <c r="GD121" s="16"/>
    </row>
    <row r="122" spans="1:186" s="15" customFormat="1" ht="13.8" x14ac:dyDescent="0.35">
      <c r="A122" s="24"/>
      <c r="B122" s="18"/>
      <c r="C122" s="18" t="s">
        <v>119</v>
      </c>
      <c r="D122" s="18"/>
      <c r="E122" s="18"/>
      <c r="F122" s="26">
        <v>0</v>
      </c>
      <c r="G122" s="26"/>
      <c r="H122" s="26">
        <v>0</v>
      </c>
      <c r="I122" s="26"/>
      <c r="J122" s="26">
        <v>0</v>
      </c>
      <c r="K122" s="26"/>
      <c r="L122" s="26">
        <v>281983</v>
      </c>
      <c r="M122" s="26"/>
      <c r="N122" s="26">
        <f>F122+H122+J122+L122</f>
        <v>281983</v>
      </c>
      <c r="O122" s="26"/>
      <c r="P122" s="26">
        <v>216871</v>
      </c>
      <c r="Q122" s="26"/>
      <c r="R122" s="26">
        <v>65112</v>
      </c>
      <c r="S122" s="26"/>
      <c r="T122" s="26">
        <v>0</v>
      </c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  <c r="GB122" s="16"/>
      <c r="GC122" s="16"/>
      <c r="GD122" s="16"/>
    </row>
    <row r="123" spans="1:186" s="15" customFormat="1" ht="13.8" x14ac:dyDescent="0.35">
      <c r="A123" s="18"/>
      <c r="B123" s="18"/>
      <c r="C123" s="18"/>
      <c r="D123" s="24"/>
      <c r="E123" s="18" t="s">
        <v>62</v>
      </c>
      <c r="F123" s="30">
        <f>SUM(F121:F122)</f>
        <v>0</v>
      </c>
      <c r="G123" s="25"/>
      <c r="H123" s="30">
        <f>SUM(H121:H122)</f>
        <v>0</v>
      </c>
      <c r="I123" s="25"/>
      <c r="J123" s="30">
        <f>SUM(J121:J122)</f>
        <v>0</v>
      </c>
      <c r="K123" s="25"/>
      <c r="L123" s="30">
        <f>SUM(L121:L122)</f>
        <v>413683</v>
      </c>
      <c r="M123" s="25"/>
      <c r="N123" s="30">
        <f>SUM(N121:N122)</f>
        <v>413683</v>
      </c>
      <c r="O123" s="25"/>
      <c r="P123" s="30">
        <f>SUM(P121:P122)</f>
        <v>216871</v>
      </c>
      <c r="Q123" s="25"/>
      <c r="R123" s="30">
        <f>SUM(R121:R122)</f>
        <v>196812</v>
      </c>
      <c r="S123" s="25"/>
      <c r="T123" s="30">
        <f>SUM(T121:T122)</f>
        <v>0</v>
      </c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  <c r="FZ123" s="16"/>
      <c r="GA123" s="16"/>
      <c r="GB123" s="16"/>
      <c r="GC123" s="16"/>
      <c r="GD123" s="16"/>
    </row>
    <row r="124" spans="1:186" s="15" customFormat="1" ht="13.8" x14ac:dyDescent="0.35">
      <c r="A124" s="24"/>
      <c r="B124" s="18" t="s">
        <v>31</v>
      </c>
      <c r="C124" s="18"/>
      <c r="D124" s="18"/>
      <c r="E124" s="18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  <c r="GB124" s="16"/>
      <c r="GC124" s="16"/>
      <c r="GD124" s="16"/>
    </row>
    <row r="125" spans="1:186" s="15" customFormat="1" ht="13.8" x14ac:dyDescent="0.35">
      <c r="A125" s="18"/>
      <c r="B125" s="18"/>
      <c r="C125" s="18" t="s">
        <v>63</v>
      </c>
      <c r="D125" s="24"/>
      <c r="E125" s="18"/>
      <c r="F125" s="25">
        <v>0</v>
      </c>
      <c r="G125" s="25"/>
      <c r="H125" s="25">
        <v>33740</v>
      </c>
      <c r="I125" s="25"/>
      <c r="J125" s="25">
        <v>0</v>
      </c>
      <c r="K125" s="25"/>
      <c r="L125" s="25">
        <v>0</v>
      </c>
      <c r="M125" s="25"/>
      <c r="N125" s="26">
        <f>F125+H125+J125+L125</f>
        <v>33740</v>
      </c>
      <c r="O125" s="25"/>
      <c r="P125" s="25">
        <v>0</v>
      </c>
      <c r="Q125" s="25"/>
      <c r="R125" s="25">
        <v>33740</v>
      </c>
      <c r="S125" s="25"/>
      <c r="T125" s="25">
        <v>0</v>
      </c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  <c r="GB125" s="16"/>
      <c r="GC125" s="16"/>
      <c r="GD125" s="16"/>
    </row>
    <row r="126" spans="1:186" s="15" customFormat="1" ht="13.8" x14ac:dyDescent="0.35">
      <c r="A126" s="24"/>
      <c r="B126" s="18"/>
      <c r="C126" s="18" t="s">
        <v>64</v>
      </c>
      <c r="D126" s="18"/>
      <c r="E126" s="18"/>
      <c r="F126" s="26">
        <v>3952836</v>
      </c>
      <c r="G126" s="26"/>
      <c r="H126" s="26">
        <v>5276624</v>
      </c>
      <c r="I126" s="26"/>
      <c r="J126" s="26">
        <v>193418</v>
      </c>
      <c r="K126" s="26"/>
      <c r="L126" s="26">
        <v>0</v>
      </c>
      <c r="M126" s="26"/>
      <c r="N126" s="26">
        <f>F126+H126+J126+L126</f>
        <v>9422878</v>
      </c>
      <c r="O126" s="26"/>
      <c r="P126" s="26">
        <v>0</v>
      </c>
      <c r="Q126" s="26"/>
      <c r="R126" s="26">
        <v>9413583</v>
      </c>
      <c r="S126" s="26">
        <v>9295</v>
      </c>
      <c r="T126" s="26">
        <v>9295</v>
      </c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  <c r="FX126" s="16"/>
      <c r="FY126" s="16"/>
      <c r="FZ126" s="16"/>
      <c r="GA126" s="16"/>
      <c r="GB126" s="16"/>
      <c r="GC126" s="16"/>
      <c r="GD126" s="16"/>
    </row>
    <row r="127" spans="1:186" s="15" customFormat="1" ht="13.8" x14ac:dyDescent="0.35">
      <c r="A127" s="18"/>
      <c r="B127" s="18"/>
      <c r="C127" s="18"/>
      <c r="D127" s="24"/>
      <c r="E127" s="18" t="s">
        <v>65</v>
      </c>
      <c r="F127" s="30">
        <f>SUM(F125:F126)</f>
        <v>3952836</v>
      </c>
      <c r="G127" s="25"/>
      <c r="H127" s="30">
        <f>SUM(H125:H126)</f>
        <v>5310364</v>
      </c>
      <c r="I127" s="25"/>
      <c r="J127" s="30">
        <f>SUM(J125:J126)</f>
        <v>193418</v>
      </c>
      <c r="K127" s="25"/>
      <c r="L127" s="30">
        <f>SUM(L125:L126)</f>
        <v>0</v>
      </c>
      <c r="M127" s="25"/>
      <c r="N127" s="30">
        <f>SUM(N125:N126)</f>
        <v>9456618</v>
      </c>
      <c r="O127" s="25"/>
      <c r="P127" s="30">
        <f>SUM(P125:P126)</f>
        <v>0</v>
      </c>
      <c r="Q127" s="25"/>
      <c r="R127" s="30">
        <f>SUM(R125:R126)</f>
        <v>9447323</v>
      </c>
      <c r="S127" s="25"/>
      <c r="T127" s="30">
        <f>SUM(T125:T126)</f>
        <v>9295</v>
      </c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  <c r="FX127" s="16"/>
      <c r="FY127" s="16"/>
      <c r="FZ127" s="16"/>
      <c r="GA127" s="16"/>
      <c r="GB127" s="16"/>
      <c r="GC127" s="16"/>
      <c r="GD127" s="16"/>
    </row>
    <row r="128" spans="1:186" s="15" customFormat="1" ht="13.8" x14ac:dyDescent="0.35">
      <c r="A128" s="18"/>
      <c r="B128" s="18"/>
      <c r="C128" s="18"/>
      <c r="D128" s="18"/>
      <c r="E128" s="24" t="s">
        <v>87</v>
      </c>
      <c r="F128" s="28">
        <f>SUM(F127+F119+F105+F95+F76+F68+F56+F123)</f>
        <v>4451146</v>
      </c>
      <c r="G128" s="29"/>
      <c r="H128" s="28">
        <f>SUM(H127+H119+H105+H95+H76+H68+H56+H123)</f>
        <v>6490749</v>
      </c>
      <c r="I128" s="29"/>
      <c r="J128" s="28">
        <f>SUM(J127+J119+J105+J95+J76+J68+J56+J123)</f>
        <v>2871837</v>
      </c>
      <c r="K128" s="29"/>
      <c r="L128" s="28">
        <f>SUM(L127+L119+L105+L95+L76+L68+L56+L123)</f>
        <v>1680406</v>
      </c>
      <c r="M128" s="29"/>
      <c r="N128" s="28">
        <f>SUM(N127+N119+N105+N95+N76+N68+N56+N123)</f>
        <v>15494138</v>
      </c>
      <c r="O128" s="29"/>
      <c r="P128" s="28">
        <f>SUM(P127+P119+P105+P95+P76+P68+P56+P123)</f>
        <v>3514481</v>
      </c>
      <c r="Q128" s="29"/>
      <c r="R128" s="28">
        <f>SUM(R127+R119+R105+R95+R76+R68+R56+R123)</f>
        <v>11880597</v>
      </c>
      <c r="S128" s="29"/>
      <c r="T128" s="28">
        <f>SUM(T127+T119+T105+T95+T76+T68+T56+T123)</f>
        <v>98516</v>
      </c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  <c r="FP128" s="16"/>
      <c r="FQ128" s="16"/>
      <c r="FR128" s="16"/>
      <c r="FS128" s="16"/>
      <c r="FT128" s="16"/>
      <c r="FU128" s="16"/>
      <c r="FV128" s="16"/>
      <c r="FW128" s="16"/>
      <c r="FX128" s="16"/>
      <c r="FY128" s="16"/>
      <c r="FZ128" s="16"/>
      <c r="GA128" s="16"/>
      <c r="GB128" s="16"/>
      <c r="GC128" s="16"/>
      <c r="GD128" s="16"/>
    </row>
    <row r="129" spans="1:186" s="15" customFormat="1" ht="13.8" x14ac:dyDescent="0.35">
      <c r="A129" s="24"/>
      <c r="B129" s="18" t="s">
        <v>112</v>
      </c>
      <c r="C129" s="18"/>
      <c r="D129" s="18"/>
      <c r="E129" s="18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  <c r="FX129" s="16"/>
      <c r="FY129" s="16"/>
      <c r="FZ129" s="16"/>
      <c r="GA129" s="16"/>
      <c r="GB129" s="16"/>
      <c r="GC129" s="16"/>
      <c r="GD129" s="16"/>
    </row>
    <row r="130" spans="1:186" s="15" customFormat="1" ht="13.8" x14ac:dyDescent="0.35">
      <c r="A130" s="18"/>
      <c r="B130" s="18"/>
      <c r="C130" s="18" t="s">
        <v>113</v>
      </c>
      <c r="D130" s="24"/>
      <c r="E130" s="18"/>
      <c r="F130" s="25">
        <v>0</v>
      </c>
      <c r="G130" s="25"/>
      <c r="H130" s="25">
        <v>0</v>
      </c>
      <c r="I130" s="25"/>
      <c r="J130" s="25">
        <v>0</v>
      </c>
      <c r="K130" s="25"/>
      <c r="L130" s="25">
        <v>0</v>
      </c>
      <c r="M130" s="25"/>
      <c r="N130" s="26">
        <f>F130+H130+J130+L130</f>
        <v>0</v>
      </c>
      <c r="O130" s="25"/>
      <c r="P130" s="25">
        <v>0</v>
      </c>
      <c r="Q130" s="25"/>
      <c r="R130" s="25">
        <v>0</v>
      </c>
      <c r="S130" s="25"/>
      <c r="T130" s="25">
        <v>0</v>
      </c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  <c r="FP130" s="16"/>
      <c r="FQ130" s="16"/>
      <c r="FR130" s="16"/>
      <c r="FS130" s="16"/>
      <c r="FT130" s="16"/>
      <c r="FU130" s="16"/>
      <c r="FV130" s="16"/>
      <c r="FW130" s="16"/>
      <c r="FX130" s="16"/>
      <c r="FY130" s="16"/>
      <c r="FZ130" s="16"/>
      <c r="GA130" s="16"/>
      <c r="GB130" s="16"/>
      <c r="GC130" s="16"/>
      <c r="GD130" s="16"/>
    </row>
    <row r="131" spans="1:186" s="15" customFormat="1" ht="13.8" x14ac:dyDescent="0.35">
      <c r="A131" s="24"/>
      <c r="B131" s="18"/>
      <c r="C131" s="18" t="s">
        <v>114</v>
      </c>
      <c r="D131" s="18"/>
      <c r="E131" s="18"/>
      <c r="F131" s="26">
        <v>0</v>
      </c>
      <c r="G131" s="26"/>
      <c r="H131" s="26">
        <v>0</v>
      </c>
      <c r="I131" s="26"/>
      <c r="J131" s="26">
        <v>0</v>
      </c>
      <c r="K131" s="26"/>
      <c r="L131" s="26">
        <v>1553542</v>
      </c>
      <c r="M131" s="26"/>
      <c r="N131" s="26">
        <f>F131+H131+J131+L131</f>
        <v>1553542</v>
      </c>
      <c r="O131" s="26"/>
      <c r="P131" s="26">
        <v>0</v>
      </c>
      <c r="Q131" s="26"/>
      <c r="R131" s="26">
        <v>1553542</v>
      </c>
      <c r="S131" s="26"/>
      <c r="T131" s="26">
        <v>0</v>
      </c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  <c r="FZ131" s="16"/>
      <c r="GA131" s="16"/>
      <c r="GB131" s="16"/>
      <c r="GC131" s="16"/>
      <c r="GD131" s="16"/>
    </row>
    <row r="132" spans="1:186" s="15" customFormat="1" ht="13.8" x14ac:dyDescent="0.35">
      <c r="A132" s="18"/>
      <c r="B132" s="18"/>
      <c r="C132" s="18"/>
      <c r="D132" s="24"/>
      <c r="E132" s="18" t="s">
        <v>115</v>
      </c>
      <c r="F132" s="30">
        <f>SUM(F130:F131)</f>
        <v>0</v>
      </c>
      <c r="G132" s="25"/>
      <c r="H132" s="30">
        <f>SUM(H130:H131)</f>
        <v>0</v>
      </c>
      <c r="I132" s="25"/>
      <c r="J132" s="30">
        <f>SUM(J130:J131)</f>
        <v>0</v>
      </c>
      <c r="K132" s="25"/>
      <c r="L132" s="30">
        <f>SUM(L130:L131)</f>
        <v>1553542</v>
      </c>
      <c r="M132" s="25"/>
      <c r="N132" s="30">
        <f>SUM(N130:N131)</f>
        <v>1553542</v>
      </c>
      <c r="O132" s="25"/>
      <c r="P132" s="30">
        <f>SUM(P130:P131)</f>
        <v>0</v>
      </c>
      <c r="Q132" s="25"/>
      <c r="R132" s="30">
        <f>SUM(R130:R131)</f>
        <v>1553542</v>
      </c>
      <c r="S132" s="25"/>
      <c r="T132" s="30">
        <f>SUM(T130:T131)</f>
        <v>0</v>
      </c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</row>
    <row r="133" spans="1:186" s="15" customFormat="1" ht="13.8" x14ac:dyDescent="0.35">
      <c r="A133" s="18"/>
      <c r="B133" s="18"/>
      <c r="C133" s="18"/>
      <c r="D133" s="18"/>
      <c r="E133" s="24" t="s">
        <v>87</v>
      </c>
      <c r="F133" s="28">
        <f>+F132+F128</f>
        <v>4451146</v>
      </c>
      <c r="G133" s="29"/>
      <c r="H133" s="28">
        <f>+H132+H128</f>
        <v>6490749</v>
      </c>
      <c r="I133" s="29"/>
      <c r="J133" s="28">
        <f>+J132+J128</f>
        <v>2871837</v>
      </c>
      <c r="K133" s="29"/>
      <c r="L133" s="28">
        <f>+L132+L128</f>
        <v>3233948</v>
      </c>
      <c r="M133" s="29"/>
      <c r="N133" s="28">
        <f>+N132+N128</f>
        <v>17047680</v>
      </c>
      <c r="O133" s="29"/>
      <c r="P133" s="28">
        <f>+P132+P128</f>
        <v>3514481</v>
      </c>
      <c r="Q133" s="29"/>
      <c r="R133" s="28">
        <f>+R132+R128</f>
        <v>13434139</v>
      </c>
      <c r="S133" s="29"/>
      <c r="T133" s="28">
        <f>+T132+T128</f>
        <v>98516</v>
      </c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  <c r="FP133" s="16"/>
      <c r="FQ133" s="16"/>
      <c r="FR133" s="16"/>
      <c r="FS133" s="16"/>
      <c r="FT133" s="16"/>
      <c r="FU133" s="16"/>
      <c r="FV133" s="16"/>
      <c r="FW133" s="16"/>
      <c r="FX133" s="16"/>
      <c r="FY133" s="16"/>
      <c r="FZ133" s="16"/>
      <c r="GA133" s="16"/>
      <c r="GB133" s="16"/>
      <c r="GC133" s="16"/>
      <c r="GD133" s="16"/>
    </row>
    <row r="134" spans="1:186" s="15" customFormat="1" ht="13.8" x14ac:dyDescent="0.35">
      <c r="A134" s="18" t="s">
        <v>32</v>
      </c>
      <c r="B134" s="18"/>
      <c r="C134" s="18"/>
      <c r="D134" s="24"/>
      <c r="E134" s="18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  <c r="FP134" s="16"/>
      <c r="FQ134" s="16"/>
      <c r="FR134" s="16"/>
      <c r="FS134" s="16"/>
      <c r="FT134" s="16"/>
      <c r="FU134" s="16"/>
      <c r="FV134" s="16"/>
      <c r="FW134" s="16"/>
      <c r="FX134" s="16"/>
      <c r="FY134" s="16"/>
      <c r="FZ134" s="16"/>
      <c r="GA134" s="16"/>
      <c r="GB134" s="16"/>
      <c r="GC134" s="16"/>
      <c r="GD134" s="16"/>
    </row>
    <row r="135" spans="1:186" s="15" customFormat="1" ht="13.8" x14ac:dyDescent="0.35">
      <c r="A135" s="18"/>
      <c r="B135" s="18" t="s">
        <v>37</v>
      </c>
      <c r="C135" s="18"/>
      <c r="D135" s="24"/>
      <c r="E135" s="18"/>
      <c r="F135" s="25"/>
      <c r="G135" s="25"/>
      <c r="H135" s="25">
        <v>0</v>
      </c>
      <c r="I135" s="25"/>
      <c r="J135" s="25"/>
      <c r="K135" s="25"/>
      <c r="L135" s="25"/>
      <c r="M135" s="25"/>
      <c r="N135" s="25">
        <f>F135+H135+J135+L135</f>
        <v>0</v>
      </c>
      <c r="O135" s="25"/>
      <c r="P135" s="25">
        <v>0</v>
      </c>
      <c r="Q135" s="25"/>
      <c r="R135" s="25"/>
      <c r="S135" s="25"/>
      <c r="T135" s="25">
        <v>0</v>
      </c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  <c r="FZ135" s="16"/>
      <c r="GA135" s="16"/>
      <c r="GB135" s="16"/>
      <c r="GC135" s="16"/>
      <c r="GD135" s="16"/>
    </row>
    <row r="136" spans="1:186" s="15" customFormat="1" ht="13.8" x14ac:dyDescent="0.35">
      <c r="A136" s="24"/>
      <c r="B136" s="18" t="s">
        <v>88</v>
      </c>
      <c r="C136" s="18"/>
      <c r="D136" s="18"/>
      <c r="E136" s="18"/>
      <c r="F136" s="26">
        <v>0</v>
      </c>
      <c r="G136" s="26"/>
      <c r="H136" s="26">
        <v>0</v>
      </c>
      <c r="I136" s="26"/>
      <c r="J136" s="26">
        <v>0</v>
      </c>
      <c r="K136" s="26"/>
      <c r="L136" s="26">
        <v>3151434</v>
      </c>
      <c r="M136" s="26"/>
      <c r="N136" s="25">
        <f>F136+H136+J136+L136</f>
        <v>3151434</v>
      </c>
      <c r="O136" s="26"/>
      <c r="P136" s="26">
        <v>1116298</v>
      </c>
      <c r="Q136" s="26"/>
      <c r="R136" s="26">
        <v>2035136</v>
      </c>
      <c r="S136" s="26"/>
      <c r="T136" s="26">
        <v>0</v>
      </c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  <c r="FZ136" s="16"/>
      <c r="GA136" s="16"/>
      <c r="GB136" s="16"/>
      <c r="GC136" s="16"/>
      <c r="GD136" s="16"/>
    </row>
    <row r="137" spans="1:186" s="15" customFormat="1" ht="13.8" x14ac:dyDescent="0.35">
      <c r="A137" s="18"/>
      <c r="B137" s="18"/>
      <c r="C137" s="18"/>
      <c r="D137" s="24"/>
      <c r="E137" s="18" t="s">
        <v>66</v>
      </c>
      <c r="F137" s="30">
        <f>SUM(F136:F136)</f>
        <v>0</v>
      </c>
      <c r="G137" s="25"/>
      <c r="H137" s="30">
        <f>SUM(H135:H136)</f>
        <v>0</v>
      </c>
      <c r="I137" s="25"/>
      <c r="J137" s="30">
        <f>SUM(J136:J136)</f>
        <v>0</v>
      </c>
      <c r="K137" s="25"/>
      <c r="L137" s="30">
        <f>SUM(L135:L136)</f>
        <v>3151434</v>
      </c>
      <c r="M137" s="25"/>
      <c r="N137" s="30">
        <f>SUM(N135:N136)</f>
        <v>3151434</v>
      </c>
      <c r="O137" s="25"/>
      <c r="P137" s="30">
        <f>SUM(P135:P136)</f>
        <v>1116298</v>
      </c>
      <c r="Q137" s="25"/>
      <c r="R137" s="30">
        <f>SUM(R136:R136)</f>
        <v>2035136</v>
      </c>
      <c r="S137" s="25"/>
      <c r="T137" s="30">
        <f>SUM(T135:T136)</f>
        <v>0</v>
      </c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  <c r="FX137" s="16"/>
      <c r="FY137" s="16"/>
      <c r="FZ137" s="16"/>
      <c r="GA137" s="16"/>
      <c r="GB137" s="16"/>
      <c r="GC137" s="16"/>
      <c r="GD137" s="16"/>
    </row>
    <row r="138" spans="1:186" s="15" customFormat="1" ht="14.4" thickBot="1" x14ac:dyDescent="0.4">
      <c r="A138" s="18"/>
      <c r="B138" s="18"/>
      <c r="C138" s="18"/>
      <c r="D138" s="18"/>
      <c r="E138" s="24" t="s">
        <v>33</v>
      </c>
      <c r="F138" s="32">
        <f>+F133+F137</f>
        <v>4451146</v>
      </c>
      <c r="G138" s="29"/>
      <c r="H138" s="32">
        <f>+H133+H137</f>
        <v>6490749</v>
      </c>
      <c r="I138" s="29"/>
      <c r="J138" s="32">
        <f>+J133+J137</f>
        <v>2871837</v>
      </c>
      <c r="K138" s="29"/>
      <c r="L138" s="32">
        <f>+L133+L137</f>
        <v>6385382</v>
      </c>
      <c r="M138" s="29"/>
      <c r="N138" s="32">
        <f>+N133+N137</f>
        <v>20199114</v>
      </c>
      <c r="O138" s="29"/>
      <c r="P138" s="32">
        <f>+P133+P137</f>
        <v>4630779</v>
      </c>
      <c r="Q138" s="29"/>
      <c r="R138" s="32">
        <f>+R133+R137</f>
        <v>15469275</v>
      </c>
      <c r="S138" s="29"/>
      <c r="T138" s="32">
        <f>+T133+T137</f>
        <v>98516</v>
      </c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  <c r="FZ138" s="16"/>
      <c r="GA138" s="16"/>
      <c r="GB138" s="16"/>
      <c r="GC138" s="16"/>
      <c r="GD138" s="16"/>
    </row>
    <row r="139" spans="1:186" s="15" customFormat="1" ht="14.4" thickTop="1" x14ac:dyDescent="0.35"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  <c r="FZ139" s="16"/>
      <c r="GA139" s="16"/>
      <c r="GB139" s="16"/>
      <c r="GC139" s="16"/>
      <c r="GD139" s="16"/>
    </row>
    <row r="140" spans="1:186" ht="13.8" x14ac:dyDescent="0.35"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V140" s="16"/>
    </row>
    <row r="141" spans="1:186" ht="13.8" x14ac:dyDescent="0.35"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V141" s="16"/>
    </row>
    <row r="142" spans="1:186" ht="13.8" x14ac:dyDescent="0.35"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V142" s="16"/>
    </row>
    <row r="143" spans="1:186" ht="13.8" x14ac:dyDescent="0.35"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V143" s="16"/>
    </row>
    <row r="144" spans="1:186" ht="13.8" x14ac:dyDescent="0.35"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V144" s="16"/>
    </row>
    <row r="145" spans="6:20" x14ac:dyDescent="0.35"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6:20" x14ac:dyDescent="0.35"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6:20" x14ac:dyDescent="0.35"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6:20" x14ac:dyDescent="0.35"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6:20" x14ac:dyDescent="0.35"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6:20" x14ac:dyDescent="0.35"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6:20" x14ac:dyDescent="0.35"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6:20" x14ac:dyDescent="0.35"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6:20" x14ac:dyDescent="0.35"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6:20" x14ac:dyDescent="0.35"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6:20" x14ac:dyDescent="0.35"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6:20" x14ac:dyDescent="0.35"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6:20" x14ac:dyDescent="0.35"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6:20" x14ac:dyDescent="0.35"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6:20" x14ac:dyDescent="0.35"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6:20" x14ac:dyDescent="0.35"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6:20" x14ac:dyDescent="0.35"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6:20" x14ac:dyDescent="0.35"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6:20" x14ac:dyDescent="0.35"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6:20" x14ac:dyDescent="0.35"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6:20" x14ac:dyDescent="0.35"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6:20" x14ac:dyDescent="0.35"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6:20" x14ac:dyDescent="0.35"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6:20" x14ac:dyDescent="0.35"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6:20" x14ac:dyDescent="0.35"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6:20" x14ac:dyDescent="0.35"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6:20" x14ac:dyDescent="0.35"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6:20" x14ac:dyDescent="0.35"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6:20" x14ac:dyDescent="0.35"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6:20" x14ac:dyDescent="0.35"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6:20" x14ac:dyDescent="0.35"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6:20" x14ac:dyDescent="0.35"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5:20" x14ac:dyDescent="0.35"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5:20" x14ac:dyDescent="0.35"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5:20" x14ac:dyDescent="0.35"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5:20" x14ac:dyDescent="0.35"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5:20" x14ac:dyDescent="0.35"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5:20" x14ac:dyDescent="0.35"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5:20" x14ac:dyDescent="0.35"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5:20" x14ac:dyDescent="0.35">
      <c r="E184" s="3"/>
      <c r="F184" s="5"/>
      <c r="G184" s="5"/>
      <c r="H184" s="5"/>
      <c r="I184" s="5"/>
      <c r="J184" s="5"/>
      <c r="K184" s="5"/>
      <c r="L184" s="5"/>
      <c r="M184" s="5"/>
      <c r="N184" s="5"/>
      <c r="O184" s="6"/>
      <c r="P184" s="5"/>
      <c r="Q184" s="6"/>
      <c r="R184" s="6"/>
      <c r="S184" s="6"/>
      <c r="T184" s="6"/>
    </row>
    <row r="185" spans="5:20" x14ac:dyDescent="0.35">
      <c r="E185" s="3"/>
      <c r="F185" s="5"/>
      <c r="G185" s="5"/>
      <c r="H185" s="5"/>
      <c r="I185" s="5"/>
      <c r="J185" s="5"/>
      <c r="K185" s="5"/>
      <c r="L185" s="5"/>
      <c r="M185" s="5"/>
      <c r="N185" s="5"/>
      <c r="O185" s="6"/>
      <c r="P185" s="5"/>
      <c r="Q185" s="6"/>
      <c r="R185" s="6"/>
      <c r="S185" s="6"/>
      <c r="T185" s="6"/>
    </row>
    <row r="186" spans="5:20" x14ac:dyDescent="0.35">
      <c r="E186" s="3"/>
      <c r="F186" s="5"/>
      <c r="G186" s="5"/>
      <c r="H186" s="5"/>
      <c r="I186" s="5"/>
      <c r="J186" s="5"/>
      <c r="K186" s="5"/>
      <c r="L186" s="5"/>
      <c r="M186" s="5"/>
      <c r="N186" s="5"/>
      <c r="O186" s="6"/>
      <c r="P186" s="5"/>
      <c r="Q186" s="6"/>
      <c r="R186" s="6"/>
      <c r="S186" s="6"/>
      <c r="T186" s="6"/>
    </row>
    <row r="187" spans="5:20" x14ac:dyDescent="0.35">
      <c r="E187" s="3"/>
      <c r="F187" s="5"/>
      <c r="G187" s="5"/>
      <c r="H187" s="5"/>
      <c r="I187" s="5"/>
      <c r="J187" s="5"/>
      <c r="K187" s="5"/>
      <c r="L187" s="5"/>
      <c r="M187" s="5"/>
      <c r="N187" s="5"/>
      <c r="O187" s="6"/>
      <c r="P187" s="5"/>
      <c r="Q187" s="6"/>
      <c r="R187" s="6"/>
      <c r="S187" s="6"/>
      <c r="T187" s="6"/>
    </row>
    <row r="188" spans="5:20" x14ac:dyDescent="0.35">
      <c r="E188" s="3"/>
      <c r="F188" s="5"/>
      <c r="G188" s="5"/>
      <c r="H188" s="5"/>
      <c r="I188" s="5"/>
      <c r="J188" s="5"/>
      <c r="K188" s="5"/>
      <c r="L188" s="5"/>
      <c r="M188" s="5"/>
      <c r="N188" s="5"/>
      <c r="O188" s="6"/>
      <c r="P188" s="5"/>
      <c r="Q188" s="6"/>
      <c r="R188" s="6"/>
      <c r="S188" s="6"/>
      <c r="T188" s="6"/>
    </row>
    <row r="189" spans="5:20" x14ac:dyDescent="0.35">
      <c r="E189" s="3"/>
      <c r="F189" s="5"/>
      <c r="G189" s="5"/>
      <c r="H189" s="5"/>
      <c r="I189" s="5"/>
      <c r="J189" s="5"/>
      <c r="K189" s="5"/>
      <c r="L189" s="5"/>
      <c r="M189" s="5"/>
      <c r="N189" s="5"/>
      <c r="O189" s="6"/>
      <c r="P189" s="5"/>
      <c r="Q189" s="6"/>
      <c r="R189" s="6"/>
      <c r="S189" s="6"/>
      <c r="T189" s="6"/>
    </row>
    <row r="190" spans="5:20" x14ac:dyDescent="0.35">
      <c r="E190" s="3"/>
      <c r="F190" s="5"/>
      <c r="G190" s="5"/>
      <c r="H190" s="5"/>
      <c r="I190" s="5"/>
      <c r="J190" s="5"/>
      <c r="K190" s="5"/>
      <c r="L190" s="5"/>
      <c r="M190" s="5"/>
      <c r="N190" s="5"/>
      <c r="O190" s="6"/>
      <c r="P190" s="5"/>
      <c r="Q190" s="6"/>
      <c r="R190" s="6"/>
      <c r="S190" s="6"/>
      <c r="T190" s="6"/>
    </row>
    <row r="191" spans="5:20" x14ac:dyDescent="0.35">
      <c r="E191" s="3"/>
      <c r="F191" s="5"/>
      <c r="G191" s="5"/>
      <c r="H191" s="5"/>
      <c r="I191" s="5"/>
      <c r="J191" s="5"/>
      <c r="K191" s="5"/>
      <c r="L191" s="5"/>
      <c r="M191" s="5"/>
      <c r="N191" s="6"/>
      <c r="O191" s="6"/>
      <c r="P191" s="6"/>
      <c r="Q191" s="6"/>
      <c r="R191" s="6"/>
      <c r="S191" s="6"/>
      <c r="T191" s="6"/>
    </row>
    <row r="192" spans="5:20" x14ac:dyDescent="0.35">
      <c r="E192" s="3"/>
      <c r="F192" s="5"/>
      <c r="G192" s="5"/>
      <c r="H192" s="5"/>
      <c r="I192" s="5"/>
      <c r="J192" s="5"/>
      <c r="K192" s="5"/>
      <c r="L192" s="5"/>
      <c r="M192" s="5"/>
      <c r="N192" s="5"/>
      <c r="O192" s="6"/>
      <c r="P192" s="5"/>
      <c r="Q192" s="6"/>
      <c r="R192" s="6"/>
      <c r="S192" s="6"/>
      <c r="T192" s="6"/>
    </row>
    <row r="193" spans="6:20" x14ac:dyDescent="0.35">
      <c r="F193" s="7"/>
      <c r="G193" s="6"/>
      <c r="H193" s="7"/>
      <c r="I193" s="6"/>
      <c r="J193" s="7"/>
      <c r="K193" s="6"/>
      <c r="L193" s="7"/>
      <c r="M193" s="6"/>
      <c r="N193" s="7"/>
      <c r="O193" s="6"/>
      <c r="P193" s="6"/>
      <c r="Q193" s="6"/>
      <c r="R193" s="6"/>
      <c r="S193" s="6"/>
      <c r="T193" s="6"/>
    </row>
    <row r="194" spans="6:20" x14ac:dyDescent="0.35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6"/>
      <c r="Q194" s="6"/>
      <c r="R194" s="6"/>
      <c r="S194" s="6"/>
      <c r="T194" s="6"/>
    </row>
    <row r="195" spans="6:20" x14ac:dyDescent="0.35">
      <c r="F195" s="5"/>
      <c r="G195" s="5"/>
      <c r="H195" s="6"/>
      <c r="I195" s="6"/>
      <c r="J195" s="6"/>
      <c r="K195" s="6"/>
      <c r="L195" s="6"/>
      <c r="M195" s="6"/>
      <c r="N195" s="5"/>
      <c r="O195" s="6"/>
      <c r="P195" s="6"/>
      <c r="Q195" s="6"/>
      <c r="R195" s="6"/>
      <c r="S195" s="6"/>
      <c r="T195" s="6"/>
    </row>
    <row r="196" spans="6:20" x14ac:dyDescent="0.35">
      <c r="F196" s="5"/>
      <c r="G196" s="5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spans="6:20" x14ac:dyDescent="0.35"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6:20" x14ac:dyDescent="0.35"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6:20" x14ac:dyDescent="0.35"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pans="6:20" x14ac:dyDescent="0.35"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pans="6:20" x14ac:dyDescent="0.35"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pans="6:20" x14ac:dyDescent="0.35"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pans="6:20" x14ac:dyDescent="0.35"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pans="6:20" x14ac:dyDescent="0.35"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6:20" x14ac:dyDescent="0.35"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pans="6:20" x14ac:dyDescent="0.35"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6:20" x14ac:dyDescent="0.35"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6:20" x14ac:dyDescent="0.35"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pans="6:20" x14ac:dyDescent="0.35"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pans="6:20" x14ac:dyDescent="0.35"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pans="6:20" x14ac:dyDescent="0.35"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6:20" x14ac:dyDescent="0.35"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6:20" x14ac:dyDescent="0.35"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6:20" x14ac:dyDescent="0.35"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6:20" x14ac:dyDescent="0.35"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6:20" x14ac:dyDescent="0.35"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6:20" x14ac:dyDescent="0.35"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spans="6:20" x14ac:dyDescent="0.35"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6:20" x14ac:dyDescent="0.35"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6:20" x14ac:dyDescent="0.35"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6:20" x14ac:dyDescent="0.35"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pans="6:20" x14ac:dyDescent="0.35"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6:20" x14ac:dyDescent="0.35"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pans="6:20" x14ac:dyDescent="0.35"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pans="6:20" x14ac:dyDescent="0.35"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spans="6:20" x14ac:dyDescent="0.35"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6:20" x14ac:dyDescent="0.35"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spans="6:20" x14ac:dyDescent="0.35"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spans="6:20" x14ac:dyDescent="0.35"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pans="6:20" x14ac:dyDescent="0.35"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spans="6:20" x14ac:dyDescent="0.35"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6:20" x14ac:dyDescent="0.35"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6:20" x14ac:dyDescent="0.35"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6:20" x14ac:dyDescent="0.35"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6:20" x14ac:dyDescent="0.35"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6:20" x14ac:dyDescent="0.35"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6:20" x14ac:dyDescent="0.35"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6:20" x14ac:dyDescent="0.35"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6:20" x14ac:dyDescent="0.35"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spans="6:20" x14ac:dyDescent="0.35"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6:20" x14ac:dyDescent="0.35"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6:20" x14ac:dyDescent="0.35"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6:20" x14ac:dyDescent="0.35"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pans="6:20" x14ac:dyDescent="0.35"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spans="6:20" x14ac:dyDescent="0.35"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spans="6:20" x14ac:dyDescent="0.35"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6:20" x14ac:dyDescent="0.35"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spans="6:20" x14ac:dyDescent="0.35"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spans="6:20" x14ac:dyDescent="0.35"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spans="6:20" x14ac:dyDescent="0.35"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spans="6:20" x14ac:dyDescent="0.35"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spans="6:20" x14ac:dyDescent="0.35"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spans="6:20" x14ac:dyDescent="0.35"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spans="6:20" x14ac:dyDescent="0.35"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6:20" x14ac:dyDescent="0.35"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spans="6:20" x14ac:dyDescent="0.35"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spans="6:20" x14ac:dyDescent="0.35"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spans="6:20" x14ac:dyDescent="0.35"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spans="6:20" x14ac:dyDescent="0.35"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spans="6:20" x14ac:dyDescent="0.35"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spans="6:20" x14ac:dyDescent="0.35"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spans="6:20" x14ac:dyDescent="0.35"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spans="6:20" x14ac:dyDescent="0.35"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spans="6:20" x14ac:dyDescent="0.35"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6:20" x14ac:dyDescent="0.35"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spans="6:20" x14ac:dyDescent="0.35"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6:20" x14ac:dyDescent="0.35"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spans="6:20" x14ac:dyDescent="0.35"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spans="6:20" x14ac:dyDescent="0.35"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spans="6:20" x14ac:dyDescent="0.35"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spans="6:20" x14ac:dyDescent="0.35"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spans="6:20" x14ac:dyDescent="0.35"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spans="6:20" x14ac:dyDescent="0.35"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spans="6:20" x14ac:dyDescent="0.35"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6:20" x14ac:dyDescent="0.35"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spans="6:20" x14ac:dyDescent="0.35"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spans="6:20" x14ac:dyDescent="0.35"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spans="6:20" x14ac:dyDescent="0.35"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spans="6:20" x14ac:dyDescent="0.35"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spans="6:20" x14ac:dyDescent="0.35"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6:20" x14ac:dyDescent="0.35"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6:20" x14ac:dyDescent="0.35"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6:20" x14ac:dyDescent="0.35"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6:20" x14ac:dyDescent="0.35"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6:20" x14ac:dyDescent="0.35"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6:20" x14ac:dyDescent="0.35"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6:20" x14ac:dyDescent="0.35"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spans="6:20" x14ac:dyDescent="0.35"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spans="6:20" x14ac:dyDescent="0.35"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spans="6:20" x14ac:dyDescent="0.35"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spans="6:20" x14ac:dyDescent="0.35"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spans="6:20" x14ac:dyDescent="0.35"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spans="6:20" x14ac:dyDescent="0.35"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spans="6:20" x14ac:dyDescent="0.35"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spans="6:20" x14ac:dyDescent="0.35"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spans="6:20" x14ac:dyDescent="0.35"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spans="6:20" x14ac:dyDescent="0.35"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spans="6:20" x14ac:dyDescent="0.35"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spans="6:20" x14ac:dyDescent="0.35"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spans="6:20" x14ac:dyDescent="0.35"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spans="6:20" x14ac:dyDescent="0.35"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spans="6:20" x14ac:dyDescent="0.35"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spans="6:20" x14ac:dyDescent="0.35"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spans="6:20" x14ac:dyDescent="0.35"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spans="6:20" x14ac:dyDescent="0.35"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spans="6:20" x14ac:dyDescent="0.35"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spans="6:20" x14ac:dyDescent="0.35"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spans="6:20" x14ac:dyDescent="0.35"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spans="6:20" x14ac:dyDescent="0.35"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spans="6:20" x14ac:dyDescent="0.35"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spans="6:20" x14ac:dyDescent="0.35"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spans="6:20" x14ac:dyDescent="0.35"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spans="6:20" x14ac:dyDescent="0.35"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spans="6:20" x14ac:dyDescent="0.35"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spans="6:20" x14ac:dyDescent="0.35"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spans="6:20" x14ac:dyDescent="0.35"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spans="6:20" x14ac:dyDescent="0.35"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spans="6:20" x14ac:dyDescent="0.35"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spans="6:20" x14ac:dyDescent="0.35"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spans="6:20" x14ac:dyDescent="0.35"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spans="6:20" x14ac:dyDescent="0.35"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spans="6:20" x14ac:dyDescent="0.35"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spans="6:20" x14ac:dyDescent="0.35"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spans="6:20" x14ac:dyDescent="0.35"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spans="6:20" x14ac:dyDescent="0.35"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spans="6:20" x14ac:dyDescent="0.35"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spans="6:20" x14ac:dyDescent="0.35"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spans="6:20" x14ac:dyDescent="0.35"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spans="6:20" x14ac:dyDescent="0.35"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spans="6:20" x14ac:dyDescent="0.35"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spans="6:20" x14ac:dyDescent="0.35"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spans="6:20" x14ac:dyDescent="0.35"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spans="6:20" x14ac:dyDescent="0.35"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spans="6:20" x14ac:dyDescent="0.35"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spans="6:20" x14ac:dyDescent="0.35"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spans="6:20" x14ac:dyDescent="0.35"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spans="6:20" x14ac:dyDescent="0.35"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spans="6:20" x14ac:dyDescent="0.35"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spans="6:20" x14ac:dyDescent="0.35"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spans="6:20" x14ac:dyDescent="0.35"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spans="6:20" x14ac:dyDescent="0.35"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spans="6:20" x14ac:dyDescent="0.35"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spans="6:20" x14ac:dyDescent="0.35"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spans="6:20" x14ac:dyDescent="0.35"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spans="6:20" x14ac:dyDescent="0.35"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spans="6:20" x14ac:dyDescent="0.35"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spans="6:20" x14ac:dyDescent="0.35"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spans="6:20" x14ac:dyDescent="0.35"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spans="6:20" x14ac:dyDescent="0.35"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spans="6:20" x14ac:dyDescent="0.35"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spans="6:20" x14ac:dyDescent="0.35"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spans="6:20" x14ac:dyDescent="0.35"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spans="6:20" x14ac:dyDescent="0.35"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spans="6:20" x14ac:dyDescent="0.35"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spans="6:20" x14ac:dyDescent="0.35"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spans="6:20" x14ac:dyDescent="0.35"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spans="6:20" x14ac:dyDescent="0.35"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spans="6:20" x14ac:dyDescent="0.35"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spans="6:20" x14ac:dyDescent="0.35"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spans="6:20" x14ac:dyDescent="0.35"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spans="6:20" x14ac:dyDescent="0.35"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spans="6:20" x14ac:dyDescent="0.35"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spans="6:20" x14ac:dyDescent="0.35"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spans="6:20" x14ac:dyDescent="0.35"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spans="6:20" x14ac:dyDescent="0.35"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spans="6:20" x14ac:dyDescent="0.35"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spans="6:20" x14ac:dyDescent="0.35"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spans="6:20" x14ac:dyDescent="0.35"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spans="6:20" x14ac:dyDescent="0.35"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spans="6:20" x14ac:dyDescent="0.35"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spans="6:20" x14ac:dyDescent="0.35"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pans="6:20" x14ac:dyDescent="0.35"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spans="6:20" x14ac:dyDescent="0.35"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spans="6:20" x14ac:dyDescent="0.35"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spans="6:20" x14ac:dyDescent="0.35"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spans="6:20" x14ac:dyDescent="0.35"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spans="6:20" x14ac:dyDescent="0.35"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spans="6:20" x14ac:dyDescent="0.35"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spans="6:20" x14ac:dyDescent="0.35"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spans="6:20" x14ac:dyDescent="0.35"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spans="6:20" x14ac:dyDescent="0.35"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spans="6:20" x14ac:dyDescent="0.35"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spans="6:20" x14ac:dyDescent="0.35"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spans="6:20" x14ac:dyDescent="0.35"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spans="6:20" x14ac:dyDescent="0.35"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spans="6:20" x14ac:dyDescent="0.35"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spans="6:20" x14ac:dyDescent="0.35"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spans="6:20" x14ac:dyDescent="0.35"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spans="6:20" x14ac:dyDescent="0.35"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spans="6:20" x14ac:dyDescent="0.35"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spans="6:20" x14ac:dyDescent="0.35"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spans="6:20" x14ac:dyDescent="0.35"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spans="6:20" x14ac:dyDescent="0.35"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spans="6:20" x14ac:dyDescent="0.35"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spans="6:20" x14ac:dyDescent="0.35"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spans="6:20" x14ac:dyDescent="0.35"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spans="6:20" x14ac:dyDescent="0.35"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spans="6:20" x14ac:dyDescent="0.35"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spans="6:20" x14ac:dyDescent="0.35"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spans="6:20" x14ac:dyDescent="0.35"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spans="6:20" x14ac:dyDescent="0.35"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spans="6:20" x14ac:dyDescent="0.35"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spans="6:20" x14ac:dyDescent="0.35"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spans="6:20" x14ac:dyDescent="0.35"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spans="6:20" x14ac:dyDescent="0.35"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spans="6:20" x14ac:dyDescent="0.35"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spans="6:20" x14ac:dyDescent="0.35"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spans="6:20" x14ac:dyDescent="0.35"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spans="6:20" x14ac:dyDescent="0.35"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spans="6:20" x14ac:dyDescent="0.35"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spans="6:20" x14ac:dyDescent="0.35"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spans="6:20" x14ac:dyDescent="0.35"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spans="6:20" x14ac:dyDescent="0.35"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spans="6:20" x14ac:dyDescent="0.35"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spans="6:20" x14ac:dyDescent="0.35"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spans="6:20" x14ac:dyDescent="0.35"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spans="6:20" x14ac:dyDescent="0.35"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spans="6:20" x14ac:dyDescent="0.35"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spans="6:20" x14ac:dyDescent="0.35"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spans="6:20" x14ac:dyDescent="0.35"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spans="6:20" x14ac:dyDescent="0.35"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spans="6:20" x14ac:dyDescent="0.35"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spans="6:20" x14ac:dyDescent="0.35"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spans="6:20" x14ac:dyDescent="0.35"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spans="6:20" x14ac:dyDescent="0.35"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spans="6:20" x14ac:dyDescent="0.35"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spans="6:20" x14ac:dyDescent="0.35"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spans="6:20" x14ac:dyDescent="0.35"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spans="6:20" x14ac:dyDescent="0.35"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spans="6:20" x14ac:dyDescent="0.35"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spans="6:20" x14ac:dyDescent="0.35"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spans="6:20" x14ac:dyDescent="0.35"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spans="6:20" x14ac:dyDescent="0.35"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spans="6:20" x14ac:dyDescent="0.35"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spans="6:20" x14ac:dyDescent="0.35"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spans="6:20" x14ac:dyDescent="0.35"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spans="6:20" x14ac:dyDescent="0.35"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spans="6:20" x14ac:dyDescent="0.35"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spans="6:20" x14ac:dyDescent="0.35"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spans="6:20" x14ac:dyDescent="0.35"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spans="6:20" x14ac:dyDescent="0.35"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spans="6:20" x14ac:dyDescent="0.35"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spans="6:20" x14ac:dyDescent="0.35"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spans="6:20" x14ac:dyDescent="0.35"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spans="6:20" x14ac:dyDescent="0.35"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spans="6:20" x14ac:dyDescent="0.35"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spans="6:20" x14ac:dyDescent="0.35"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spans="6:20" x14ac:dyDescent="0.35"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spans="6:20" x14ac:dyDescent="0.35"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spans="6:20" x14ac:dyDescent="0.35"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spans="6:20" x14ac:dyDescent="0.35"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spans="6:20" x14ac:dyDescent="0.35"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spans="6:20" x14ac:dyDescent="0.35"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spans="6:20" x14ac:dyDescent="0.35"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spans="6:20" x14ac:dyDescent="0.35"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spans="6:20" x14ac:dyDescent="0.35"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spans="6:20" x14ac:dyDescent="0.35"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spans="6:20" x14ac:dyDescent="0.35"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spans="6:20" x14ac:dyDescent="0.35"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spans="6:20" x14ac:dyDescent="0.35"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spans="6:20" x14ac:dyDescent="0.35"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spans="6:20" x14ac:dyDescent="0.35"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spans="6:20" x14ac:dyDescent="0.35"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spans="6:20" x14ac:dyDescent="0.35"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spans="6:20" x14ac:dyDescent="0.35"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spans="6:20" x14ac:dyDescent="0.35"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spans="6:20" x14ac:dyDescent="0.35"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spans="6:20" x14ac:dyDescent="0.35"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spans="6:20" x14ac:dyDescent="0.35"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spans="6:20" x14ac:dyDescent="0.35"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spans="6:20" x14ac:dyDescent="0.35"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spans="6:20" x14ac:dyDescent="0.35"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spans="6:20" x14ac:dyDescent="0.35"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spans="6:20" x14ac:dyDescent="0.35"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spans="6:20" x14ac:dyDescent="0.35"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spans="6:20" x14ac:dyDescent="0.35"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spans="6:20" x14ac:dyDescent="0.35"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spans="6:20" x14ac:dyDescent="0.35"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spans="6:20" x14ac:dyDescent="0.35"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spans="6:20" x14ac:dyDescent="0.35"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spans="6:20" x14ac:dyDescent="0.35"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spans="6:20" x14ac:dyDescent="0.35"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spans="6:20" x14ac:dyDescent="0.35"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spans="6:20" x14ac:dyDescent="0.35"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spans="6:20" x14ac:dyDescent="0.35"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spans="6:20" x14ac:dyDescent="0.35"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spans="6:20" x14ac:dyDescent="0.35"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spans="6:20" x14ac:dyDescent="0.35"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</row>
    <row r="489" spans="6:20" x14ac:dyDescent="0.35"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</row>
    <row r="490" spans="6:20" x14ac:dyDescent="0.35"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</row>
    <row r="491" spans="6:20" x14ac:dyDescent="0.35"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spans="6:20" x14ac:dyDescent="0.35"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</row>
    <row r="493" spans="6:20" x14ac:dyDescent="0.35"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</row>
    <row r="494" spans="6:20" x14ac:dyDescent="0.35"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</row>
    <row r="495" spans="6:20" x14ac:dyDescent="0.35"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</row>
    <row r="496" spans="6:20" x14ac:dyDescent="0.35"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</row>
    <row r="497" spans="6:20" x14ac:dyDescent="0.35"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</row>
    <row r="498" spans="6:20" x14ac:dyDescent="0.35"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</row>
    <row r="499" spans="6:20" x14ac:dyDescent="0.35"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</row>
    <row r="500" spans="6:20" x14ac:dyDescent="0.35"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</row>
    <row r="501" spans="6:20" x14ac:dyDescent="0.35"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</row>
    <row r="502" spans="6:20" x14ac:dyDescent="0.35"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</row>
    <row r="503" spans="6:20" x14ac:dyDescent="0.35"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</row>
    <row r="504" spans="6:20" x14ac:dyDescent="0.35"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</row>
    <row r="505" spans="6:20" x14ac:dyDescent="0.35"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</row>
    <row r="506" spans="6:20" x14ac:dyDescent="0.35"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</row>
    <row r="507" spans="6:20" x14ac:dyDescent="0.35"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</row>
    <row r="508" spans="6:20" x14ac:dyDescent="0.35"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</row>
    <row r="509" spans="6:20" x14ac:dyDescent="0.35"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</row>
    <row r="510" spans="6:20" x14ac:dyDescent="0.35"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</row>
    <row r="511" spans="6:20" x14ac:dyDescent="0.35"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</row>
    <row r="512" spans="6:20" x14ac:dyDescent="0.35"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</row>
    <row r="513" spans="6:20" x14ac:dyDescent="0.35"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</row>
    <row r="514" spans="6:20" x14ac:dyDescent="0.35"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</row>
    <row r="515" spans="6:20" x14ac:dyDescent="0.35"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</row>
    <row r="516" spans="6:20" x14ac:dyDescent="0.35"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</row>
    <row r="517" spans="6:20" x14ac:dyDescent="0.35"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</row>
    <row r="518" spans="6:20" x14ac:dyDescent="0.35"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</row>
    <row r="519" spans="6:20" x14ac:dyDescent="0.35"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</row>
    <row r="520" spans="6:20" x14ac:dyDescent="0.35"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</row>
    <row r="521" spans="6:20" x14ac:dyDescent="0.35"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</row>
    <row r="522" spans="6:20" x14ac:dyDescent="0.35"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</row>
    <row r="523" spans="6:20" x14ac:dyDescent="0.35"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</row>
    <row r="524" spans="6:20" x14ac:dyDescent="0.35"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</row>
    <row r="525" spans="6:20" x14ac:dyDescent="0.35"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</row>
    <row r="526" spans="6:20" x14ac:dyDescent="0.35"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</row>
    <row r="527" spans="6:20" x14ac:dyDescent="0.35"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</row>
    <row r="528" spans="6:20" x14ac:dyDescent="0.35"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</row>
    <row r="529" spans="6:20" x14ac:dyDescent="0.35"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</row>
    <row r="530" spans="6:20" x14ac:dyDescent="0.35"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</row>
    <row r="531" spans="6:20" x14ac:dyDescent="0.35"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</row>
    <row r="532" spans="6:20" x14ac:dyDescent="0.35"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</row>
    <row r="533" spans="6:20" x14ac:dyDescent="0.35"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</row>
    <row r="534" spans="6:20" x14ac:dyDescent="0.35"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</row>
    <row r="535" spans="6:20" x14ac:dyDescent="0.35"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</row>
    <row r="536" spans="6:20" x14ac:dyDescent="0.35"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</row>
    <row r="537" spans="6:20" x14ac:dyDescent="0.35"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</row>
    <row r="538" spans="6:20" x14ac:dyDescent="0.35"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</row>
    <row r="539" spans="6:20" x14ac:dyDescent="0.35"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</row>
    <row r="540" spans="6:20" x14ac:dyDescent="0.35"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</row>
  </sheetData>
  <mergeCells count="4">
    <mergeCell ref="A1:E9"/>
    <mergeCell ref="F3:T3"/>
    <mergeCell ref="F5:T5"/>
    <mergeCell ref="F6:T6"/>
  </mergeCells>
  <phoneticPr fontId="0" type="noConversion"/>
  <conditionalFormatting sqref="A15:T138">
    <cfRule type="expression" dxfId="0" priority="16" stopIfTrue="1">
      <formula>MOD(ROW(),2)=1</formula>
    </cfRule>
  </conditionalFormatting>
  <printOptions horizontalCentered="1"/>
  <pageMargins left="0.25" right="0.25" top="0.75" bottom="1" header="0.5" footer="0.5"/>
  <pageSetup scale="77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2014 C-2B</vt:lpstr>
      <vt:lpstr>'2014 C-2B'!Print_Area</vt:lpstr>
      <vt:lpstr>'2014 C-2B'!Print_Area_MI</vt:lpstr>
      <vt:lpstr>'2014 C-2B'!Print_Titles</vt:lpstr>
      <vt:lpstr>'2014 C-2B'!Print_Titles_MI</vt:lpstr>
    </vt:vector>
  </TitlesOfParts>
  <Company>LSUS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amber</cp:lastModifiedBy>
  <cp:lastPrinted>2014-11-10T15:43:04Z</cp:lastPrinted>
  <dcterms:created xsi:type="dcterms:W3CDTF">2002-09-16T15:29:55Z</dcterms:created>
  <dcterms:modified xsi:type="dcterms:W3CDTF">2014-11-10T15:43:11Z</dcterms:modified>
</cp:coreProperties>
</file>