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C-2B" sheetId="2" r:id="rId1"/>
  </sheets>
  <definedNames>
    <definedName name="_Order1" hidden="1">255</definedName>
    <definedName name="_Regression_Int" localSheetId="0" hidden="1">1</definedName>
    <definedName name="_xlnm.Print_Area" localSheetId="0">'C-2B'!$A$15:$T$116</definedName>
    <definedName name="Print_Area_MI" localSheetId="0">'C-2B'!$A$15:$T$114</definedName>
    <definedName name="_xlnm.Print_Titles" localSheetId="0">'C-2B'!$1:$14</definedName>
    <definedName name="Print_Titles_MI" localSheetId="0">'C-2B'!$2:$14</definedName>
  </definedNames>
  <calcPr calcId="152511"/>
</workbook>
</file>

<file path=xl/calcChain.xml><?xml version="1.0" encoding="utf-8"?>
<calcChain xmlns="http://schemas.openxmlformats.org/spreadsheetml/2006/main">
  <c r="F111" i="2" l="1"/>
  <c r="H115" i="2"/>
  <c r="F115" i="2"/>
  <c r="H111" i="2"/>
  <c r="N114" i="2" l="1"/>
  <c r="R72" i="2"/>
  <c r="T47" i="2"/>
  <c r="R47" i="2"/>
  <c r="P47" i="2"/>
  <c r="F47" i="2"/>
  <c r="H47" i="2"/>
  <c r="J47" i="2"/>
  <c r="L47" i="2"/>
  <c r="N37" i="2"/>
  <c r="N36" i="2"/>
  <c r="N33" i="2"/>
  <c r="N27" i="2"/>
  <c r="N28" i="2"/>
  <c r="N29" i="2"/>
  <c r="N30" i="2"/>
  <c r="N26" i="2"/>
  <c r="T39" i="2"/>
  <c r="R39" i="2"/>
  <c r="P39" i="2"/>
  <c r="L39" i="2"/>
  <c r="J39" i="2"/>
  <c r="H39" i="2"/>
  <c r="Q39" i="2"/>
  <c r="S39" i="2"/>
  <c r="F39" i="2"/>
  <c r="U47" i="2" l="1"/>
  <c r="N38" i="2"/>
  <c r="N39" i="2" s="1"/>
  <c r="N68" i="2"/>
  <c r="N69" i="2"/>
  <c r="N70" i="2"/>
  <c r="N71" i="2"/>
  <c r="U36" i="2"/>
  <c r="U19" i="2"/>
  <c r="U20" i="2"/>
  <c r="U21" i="2"/>
  <c r="U22" i="2"/>
  <c r="U23" i="2"/>
  <c r="U25" i="2"/>
  <c r="V25" i="2" s="1"/>
  <c r="U26" i="2"/>
  <c r="U27" i="2"/>
  <c r="U28" i="2"/>
  <c r="U29" i="2"/>
  <c r="U30" i="2"/>
  <c r="U32" i="2"/>
  <c r="V32" i="2" s="1"/>
  <c r="U33" i="2"/>
  <c r="U35" i="2"/>
  <c r="U37" i="2"/>
  <c r="U38" i="2"/>
  <c r="U40" i="2"/>
  <c r="V40" i="2" s="1"/>
  <c r="U41" i="2"/>
  <c r="U42" i="2"/>
  <c r="U43" i="2"/>
  <c r="U44" i="2"/>
  <c r="U45" i="2"/>
  <c r="U46" i="2"/>
  <c r="U48" i="2"/>
  <c r="V48" i="2" s="1"/>
  <c r="U49" i="2"/>
  <c r="U50" i="2"/>
  <c r="U51" i="2"/>
  <c r="U52" i="2"/>
  <c r="U53" i="2"/>
  <c r="U56" i="2"/>
  <c r="V56" i="2" s="1"/>
  <c r="U57" i="2"/>
  <c r="V57" i="2" s="1"/>
  <c r="U58" i="2"/>
  <c r="U60" i="2"/>
  <c r="V60" i="2" s="1"/>
  <c r="U61" i="2"/>
  <c r="U63" i="2"/>
  <c r="V63" i="2" s="1"/>
  <c r="U64" i="2"/>
  <c r="U67" i="2"/>
  <c r="V67" i="2" s="1"/>
  <c r="U68" i="2"/>
  <c r="U69" i="2"/>
  <c r="U70" i="2"/>
  <c r="U71" i="2"/>
  <c r="U73" i="2"/>
  <c r="V73" i="2" s="1"/>
  <c r="U74" i="2"/>
  <c r="V74" i="2" s="1"/>
  <c r="U75" i="2"/>
  <c r="U76" i="2"/>
  <c r="U78" i="2"/>
  <c r="V78" i="2" s="1"/>
  <c r="U79" i="2"/>
  <c r="U80" i="2"/>
  <c r="U82" i="2"/>
  <c r="V82" i="2" s="1"/>
  <c r="U83" i="2"/>
  <c r="U84" i="2"/>
  <c r="U85" i="2"/>
  <c r="U86" i="2"/>
  <c r="U89" i="2"/>
  <c r="V89" i="2" s="1"/>
  <c r="U90" i="2"/>
  <c r="U91" i="2"/>
  <c r="U92" i="2"/>
  <c r="U93" i="2"/>
  <c r="U94" i="2"/>
  <c r="U95" i="2"/>
  <c r="U96" i="2"/>
  <c r="U98" i="2"/>
  <c r="V98" i="2" s="1"/>
  <c r="U99" i="2"/>
  <c r="V99" i="2" s="1"/>
  <c r="U100" i="2"/>
  <c r="U101" i="2"/>
  <c r="U103" i="2"/>
  <c r="V103" i="2" s="1"/>
  <c r="U104" i="2"/>
  <c r="U105" i="2"/>
  <c r="U108" i="2"/>
  <c r="V108" i="2" s="1"/>
  <c r="U109" i="2"/>
  <c r="U110" i="2"/>
  <c r="U113" i="2"/>
  <c r="V113" i="2" s="1"/>
  <c r="U114" i="2"/>
  <c r="U18" i="2"/>
  <c r="V35" i="2" l="1"/>
  <c r="U39" i="2"/>
  <c r="V39" i="2" s="1"/>
  <c r="V37" i="2"/>
  <c r="V36" i="2"/>
  <c r="T24" i="2"/>
  <c r="R24" i="2"/>
  <c r="P24" i="2"/>
  <c r="L24" i="2"/>
  <c r="J24" i="2"/>
  <c r="H24" i="2"/>
  <c r="F24" i="2"/>
  <c r="N18" i="2"/>
  <c r="V18" i="2" s="1"/>
  <c r="U24" i="2" l="1"/>
  <c r="R111" i="2"/>
  <c r="V114" i="2"/>
  <c r="N110" i="2"/>
  <c r="V110" i="2" s="1"/>
  <c r="N109" i="2"/>
  <c r="V109" i="2" s="1"/>
  <c r="N104" i="2"/>
  <c r="V104" i="2" s="1"/>
  <c r="N105" i="2"/>
  <c r="V105" i="2" s="1"/>
  <c r="N101" i="2"/>
  <c r="V101" i="2" s="1"/>
  <c r="N100" i="2"/>
  <c r="V100" i="2" s="1"/>
  <c r="N91" i="2"/>
  <c r="V91" i="2" s="1"/>
  <c r="N92" i="2"/>
  <c r="V92" i="2" s="1"/>
  <c r="N93" i="2"/>
  <c r="V93" i="2" s="1"/>
  <c r="N94" i="2"/>
  <c r="V94" i="2" s="1"/>
  <c r="N95" i="2"/>
  <c r="V95" i="2" s="1"/>
  <c r="N96" i="2"/>
  <c r="V96" i="2" s="1"/>
  <c r="N90" i="2"/>
  <c r="V90" i="2" s="1"/>
  <c r="N84" i="2"/>
  <c r="V84" i="2" s="1"/>
  <c r="N85" i="2"/>
  <c r="V85" i="2" s="1"/>
  <c r="N86" i="2"/>
  <c r="V86" i="2" s="1"/>
  <c r="N83" i="2"/>
  <c r="V83" i="2" s="1"/>
  <c r="N80" i="2"/>
  <c r="V80" i="2" s="1"/>
  <c r="N79" i="2"/>
  <c r="V79" i="2" s="1"/>
  <c r="N76" i="2"/>
  <c r="V76" i="2" s="1"/>
  <c r="N75" i="2"/>
  <c r="V75" i="2" s="1"/>
  <c r="V68" i="2"/>
  <c r="V69" i="2"/>
  <c r="V70" i="2"/>
  <c r="V71" i="2"/>
  <c r="N64" i="2"/>
  <c r="V64" i="2" s="1"/>
  <c r="N61" i="2"/>
  <c r="V61" i="2" s="1"/>
  <c r="N58" i="2"/>
  <c r="V58" i="2" s="1"/>
  <c r="N50" i="2"/>
  <c r="V50" i="2" s="1"/>
  <c r="N51" i="2"/>
  <c r="V51" i="2" s="1"/>
  <c r="N52" i="2"/>
  <c r="V52" i="2" s="1"/>
  <c r="N53" i="2"/>
  <c r="V53" i="2" s="1"/>
  <c r="N49" i="2"/>
  <c r="V49" i="2" s="1"/>
  <c r="N46" i="2"/>
  <c r="V46" i="2" s="1"/>
  <c r="N42" i="2"/>
  <c r="V42" i="2" s="1"/>
  <c r="N43" i="2"/>
  <c r="V43" i="2" s="1"/>
  <c r="N44" i="2"/>
  <c r="V44" i="2" s="1"/>
  <c r="N45" i="2"/>
  <c r="V45" i="2" s="1"/>
  <c r="N41" i="2"/>
  <c r="V38" i="2"/>
  <c r="V33" i="2"/>
  <c r="V27" i="2"/>
  <c r="V28" i="2"/>
  <c r="V29" i="2"/>
  <c r="V30" i="2"/>
  <c r="V26" i="2"/>
  <c r="F72" i="2"/>
  <c r="J72" i="2"/>
  <c r="H72" i="2"/>
  <c r="J31" i="2"/>
  <c r="P87" i="2"/>
  <c r="N19" i="2"/>
  <c r="V19" i="2" s="1"/>
  <c r="N20" i="2"/>
  <c r="V20" i="2" s="1"/>
  <c r="P106" i="2"/>
  <c r="L106" i="2"/>
  <c r="J106" i="2"/>
  <c r="H106" i="2"/>
  <c r="F106" i="2"/>
  <c r="F102" i="2"/>
  <c r="J102" i="2"/>
  <c r="H102" i="2"/>
  <c r="R102" i="2"/>
  <c r="T102" i="2"/>
  <c r="P102" i="2"/>
  <c r="L102" i="2"/>
  <c r="P77" i="2"/>
  <c r="N21" i="2"/>
  <c r="V21" i="2" s="1"/>
  <c r="N22" i="2"/>
  <c r="V22" i="2" s="1"/>
  <c r="N23" i="2"/>
  <c r="V23" i="2" s="1"/>
  <c r="R106" i="2"/>
  <c r="T106" i="2"/>
  <c r="F77" i="2"/>
  <c r="H77" i="2"/>
  <c r="J77" i="2"/>
  <c r="L77" i="2"/>
  <c r="R77" i="2"/>
  <c r="T77" i="2"/>
  <c r="J59" i="2"/>
  <c r="T62" i="2"/>
  <c r="R62" i="2"/>
  <c r="P62" i="2"/>
  <c r="L62" i="2"/>
  <c r="J62" i="2"/>
  <c r="H62" i="2"/>
  <c r="F62" i="2"/>
  <c r="T34" i="2"/>
  <c r="R34" i="2"/>
  <c r="P34" i="2"/>
  <c r="L34" i="2"/>
  <c r="J34" i="2"/>
  <c r="H34" i="2"/>
  <c r="F34" i="2"/>
  <c r="T115" i="2"/>
  <c r="R115" i="2"/>
  <c r="L115" i="2"/>
  <c r="J115" i="2"/>
  <c r="P115" i="2"/>
  <c r="T111" i="2"/>
  <c r="P111" i="2"/>
  <c r="L111" i="2"/>
  <c r="J111" i="2"/>
  <c r="R97" i="2"/>
  <c r="J97" i="2"/>
  <c r="H97" i="2"/>
  <c r="F97" i="2"/>
  <c r="T97" i="2"/>
  <c r="P97" i="2"/>
  <c r="L97" i="2"/>
  <c r="T87" i="2"/>
  <c r="R87" i="2"/>
  <c r="L87" i="2"/>
  <c r="J87" i="2"/>
  <c r="H87" i="2"/>
  <c r="F87" i="2"/>
  <c r="T81" i="2"/>
  <c r="R81" i="2"/>
  <c r="L81" i="2"/>
  <c r="J81" i="2"/>
  <c r="H81" i="2"/>
  <c r="F81" i="2"/>
  <c r="P81" i="2"/>
  <c r="T72" i="2"/>
  <c r="L72" i="2"/>
  <c r="R65" i="2"/>
  <c r="L65" i="2"/>
  <c r="J65" i="2"/>
  <c r="H65" i="2"/>
  <c r="F65" i="2"/>
  <c r="P65" i="2"/>
  <c r="T59" i="2"/>
  <c r="R59" i="2"/>
  <c r="L59" i="2"/>
  <c r="H59" i="2"/>
  <c r="F59" i="2"/>
  <c r="P59" i="2"/>
  <c r="T54" i="2"/>
  <c r="L54" i="2"/>
  <c r="R54" i="2"/>
  <c r="P54" i="2"/>
  <c r="J54" i="2"/>
  <c r="H54" i="2"/>
  <c r="F54" i="2"/>
  <c r="T31" i="2"/>
  <c r="R31" i="2"/>
  <c r="L31" i="2"/>
  <c r="H31" i="2"/>
  <c r="F31" i="2"/>
  <c r="P31" i="2"/>
  <c r="L107" i="2"/>
  <c r="P72" i="2"/>
  <c r="T65" i="2"/>
  <c r="N31" i="2" l="1"/>
  <c r="H55" i="2"/>
  <c r="N47" i="2"/>
  <c r="V47" i="2" s="1"/>
  <c r="N34" i="2"/>
  <c r="N62" i="2"/>
  <c r="T88" i="2"/>
  <c r="V41" i="2"/>
  <c r="L66" i="2"/>
  <c r="N106" i="2"/>
  <c r="N115" i="2"/>
  <c r="F66" i="2"/>
  <c r="J88" i="2"/>
  <c r="U34" i="2"/>
  <c r="T107" i="2"/>
  <c r="U102" i="2"/>
  <c r="P107" i="2"/>
  <c r="N65" i="2"/>
  <c r="T66" i="2"/>
  <c r="U72" i="2"/>
  <c r="U59" i="2"/>
  <c r="U81" i="2"/>
  <c r="H88" i="2"/>
  <c r="U97" i="2"/>
  <c r="U111" i="2"/>
  <c r="U115" i="2"/>
  <c r="U54" i="2"/>
  <c r="N54" i="2"/>
  <c r="U65" i="2"/>
  <c r="H66" i="2"/>
  <c r="U62" i="2"/>
  <c r="H107" i="2"/>
  <c r="U87" i="2"/>
  <c r="N59" i="2"/>
  <c r="R66" i="2"/>
  <c r="U77" i="2"/>
  <c r="R107" i="2"/>
  <c r="F107" i="2"/>
  <c r="U106" i="2"/>
  <c r="U31" i="2"/>
  <c r="N24" i="2"/>
  <c r="V24" i="2" s="1"/>
  <c r="N111" i="2"/>
  <c r="J107" i="2"/>
  <c r="N102" i="2"/>
  <c r="N97" i="2"/>
  <c r="P88" i="2"/>
  <c r="L88" i="2"/>
  <c r="F88" i="2"/>
  <c r="N81" i="2"/>
  <c r="N77" i="2"/>
  <c r="R88" i="2"/>
  <c r="N72" i="2"/>
  <c r="J66" i="2"/>
  <c r="P66" i="2"/>
  <c r="T55" i="2"/>
  <c r="R55" i="2"/>
  <c r="P55" i="2"/>
  <c r="L55" i="2"/>
  <c r="J55" i="2"/>
  <c r="F55" i="2"/>
  <c r="N87" i="2"/>
  <c r="R112" i="2" l="1"/>
  <c r="R116" i="2" s="1"/>
  <c r="V59" i="2"/>
  <c r="H112" i="2"/>
  <c r="H116" i="2" s="1"/>
  <c r="F112" i="2"/>
  <c r="F116" i="2" s="1"/>
  <c r="J112" i="2"/>
  <c r="J116" i="2" s="1"/>
  <c r="V62" i="2"/>
  <c r="P112" i="2"/>
  <c r="P116" i="2" s="1"/>
  <c r="T112" i="2"/>
  <c r="T116" i="2" s="1"/>
  <c r="L112" i="2"/>
  <c r="L116" i="2" s="1"/>
  <c r="V87" i="2"/>
  <c r="V34" i="2"/>
  <c r="N55" i="2"/>
  <c r="U55" i="2"/>
  <c r="V115" i="2"/>
  <c r="V31" i="2"/>
  <c r="V97" i="2"/>
  <c r="N88" i="2"/>
  <c r="V77" i="2"/>
  <c r="V111" i="2"/>
  <c r="V106" i="2"/>
  <c r="U107" i="2"/>
  <c r="V72" i="2"/>
  <c r="V81" i="2"/>
  <c r="V65" i="2"/>
  <c r="U66" i="2"/>
  <c r="N66" i="2"/>
  <c r="V54" i="2"/>
  <c r="U88" i="2"/>
  <c r="N107" i="2"/>
  <c r="V102" i="2"/>
  <c r="N112" i="2" l="1"/>
  <c r="N116" i="2" s="1"/>
  <c r="V66" i="2"/>
  <c r="V107" i="2"/>
  <c r="U112" i="2"/>
  <c r="V88" i="2"/>
  <c r="V55" i="2"/>
  <c r="U116" i="2" l="1"/>
  <c r="V112" i="2"/>
  <c r="V116" i="2" l="1"/>
</calcChain>
</file>

<file path=xl/sharedStrings.xml><?xml version="1.0" encoding="utf-8"?>
<sst xmlns="http://schemas.openxmlformats.org/spreadsheetml/2006/main" count="119" uniqueCount="105">
  <si>
    <t>Indirect</t>
  </si>
  <si>
    <t>State and</t>
  </si>
  <si>
    <t>Personal</t>
  </si>
  <si>
    <t>Cost</t>
  </si>
  <si>
    <t>Local</t>
  </si>
  <si>
    <t>Federal</t>
  </si>
  <si>
    <t>Private</t>
  </si>
  <si>
    <t>Other</t>
  </si>
  <si>
    <t>Total</t>
  </si>
  <si>
    <t>Services</t>
  </si>
  <si>
    <t>Support</t>
  </si>
  <si>
    <t>Recovered</t>
  </si>
  <si>
    <t>Educational and General:</t>
  </si>
  <si>
    <t>Instruction - -</t>
  </si>
  <si>
    <t>Business administration -</t>
  </si>
  <si>
    <t>Education -</t>
  </si>
  <si>
    <t>Continuing education -</t>
  </si>
  <si>
    <t>Liberal arts -</t>
  </si>
  <si>
    <t>Science -</t>
  </si>
  <si>
    <t>Research - -</t>
  </si>
  <si>
    <t>Sciences -</t>
  </si>
  <si>
    <t>Public service - -</t>
  </si>
  <si>
    <t>Academic support - -</t>
  </si>
  <si>
    <t>Academic administration -</t>
  </si>
  <si>
    <t>Library -</t>
  </si>
  <si>
    <t>Academic services -</t>
  </si>
  <si>
    <t>Student services - -</t>
  </si>
  <si>
    <t>Institutional support - -</t>
  </si>
  <si>
    <t>General administration -</t>
  </si>
  <si>
    <t>General institutional -</t>
  </si>
  <si>
    <t>Scholarships and fellowships- -</t>
  </si>
  <si>
    <t>Auxiliary Enterprises:</t>
  </si>
  <si>
    <t>Totals</t>
  </si>
  <si>
    <t>Economics and finance</t>
  </si>
  <si>
    <t>Management and marketing</t>
  </si>
  <si>
    <t>Total business administration</t>
  </si>
  <si>
    <t>College workstudy</t>
  </si>
  <si>
    <t>Fine arts/foreign languages/humanities</t>
  </si>
  <si>
    <t>History/social science</t>
  </si>
  <si>
    <t>Total liberal arts</t>
  </si>
  <si>
    <t>Biological science</t>
  </si>
  <si>
    <t>Total science</t>
  </si>
  <si>
    <t>Total instruction</t>
  </si>
  <si>
    <t>Center for business research</t>
  </si>
  <si>
    <t>Total Education</t>
  </si>
  <si>
    <t>Conferences and institutes</t>
  </si>
  <si>
    <t>Total academic administration</t>
  </si>
  <si>
    <t>Administration</t>
  </si>
  <si>
    <t>Total library</t>
  </si>
  <si>
    <t>Computer center</t>
  </si>
  <si>
    <t>Pioneer heritage center</t>
  </si>
  <si>
    <t>Museum of life science</t>
  </si>
  <si>
    <t>Total academic services</t>
  </si>
  <si>
    <t>Student government association</t>
  </si>
  <si>
    <t>Student Organzation Council</t>
  </si>
  <si>
    <t>Total student service</t>
  </si>
  <si>
    <t>Total general administration</t>
  </si>
  <si>
    <t>Development</t>
  </si>
  <si>
    <t>Total general institutional</t>
  </si>
  <si>
    <t>Total institutional support</t>
  </si>
  <si>
    <t>Fellowships</t>
  </si>
  <si>
    <t>Scholarships</t>
  </si>
  <si>
    <t>Total scholarships and fellowships</t>
  </si>
  <si>
    <t>Total auxiliary enterprises</t>
  </si>
  <si>
    <t>Source</t>
  </si>
  <si>
    <t>Object</t>
  </si>
  <si>
    <t>College of science</t>
  </si>
  <si>
    <t>College of business</t>
  </si>
  <si>
    <t>Accounting</t>
  </si>
  <si>
    <t>College of education</t>
  </si>
  <si>
    <t>Health and physical education</t>
  </si>
  <si>
    <t xml:space="preserve">Total education </t>
  </si>
  <si>
    <t>College of liberal arts</t>
  </si>
  <si>
    <t>Communication</t>
  </si>
  <si>
    <t>Institue for human services</t>
  </si>
  <si>
    <t>Computer science</t>
  </si>
  <si>
    <t>Mathematics</t>
  </si>
  <si>
    <t>Total sciences</t>
  </si>
  <si>
    <t>Total research</t>
  </si>
  <si>
    <t>Public radio station</t>
  </si>
  <si>
    <t>Total public service</t>
  </si>
  <si>
    <t>Counseling services</t>
  </si>
  <si>
    <t>Intramural sports</t>
  </si>
  <si>
    <t>Campus police</t>
  </si>
  <si>
    <t>Total educational and gen. expend</t>
  </si>
  <si>
    <t>Expenditures</t>
  </si>
  <si>
    <t>Total continuing education</t>
  </si>
  <si>
    <t xml:space="preserve">Total academic support </t>
  </si>
  <si>
    <t>Education</t>
  </si>
  <si>
    <t>Psychology</t>
  </si>
  <si>
    <t>College of sciences -</t>
  </si>
  <si>
    <t>ANALYSIS C-2B</t>
  </si>
  <si>
    <t>Current Restricted Fund Expenditures</t>
  </si>
  <si>
    <t>Consortium of insurance</t>
  </si>
  <si>
    <t>General Instruction -</t>
  </si>
  <si>
    <t>Instructional Support</t>
  </si>
  <si>
    <t>Total general instruction</t>
  </si>
  <si>
    <t>Online Fee</t>
  </si>
  <si>
    <t>Kinesiology and health science</t>
  </si>
  <si>
    <t>Nursing Program</t>
  </si>
  <si>
    <t>Teaching, learning, &amp; technology center</t>
  </si>
  <si>
    <t>Student activities</t>
  </si>
  <si>
    <t>Career center</t>
  </si>
  <si>
    <t>Academic affairs</t>
  </si>
  <si>
    <t>For the year ended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</si>
</sst>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9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b/>
      <sz val="10"/>
      <color indexed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43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37" fontId="2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vertical="center"/>
    </xf>
    <xf numFmtId="165" fontId="2" fillId="0" borderId="0" xfId="1" applyNumberFormat="1" applyFont="1" applyAlignment="1" applyProtection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 applyProtection="1">
      <alignment horizontal="fill"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horizontal="right"/>
      <protection locked="0"/>
    </xf>
    <xf numFmtId="165" fontId="6" fillId="0" borderId="0" xfId="1" applyNumberFormat="1" applyFont="1" applyFill="1" applyAlignment="1" applyProtection="1">
      <protection locked="0"/>
    </xf>
    <xf numFmtId="37" fontId="7" fillId="0" borderId="0" xfId="0" applyFont="1" applyFill="1" applyAlignment="1">
      <alignment vertical="center"/>
    </xf>
    <xf numFmtId="37" fontId="7" fillId="0" borderId="0" xfId="0" applyFont="1" applyFill="1" applyBorder="1" applyAlignment="1">
      <alignment vertical="center"/>
    </xf>
    <xf numFmtId="165" fontId="7" fillId="0" borderId="0" xfId="1" applyNumberFormat="1" applyFont="1" applyFill="1" applyAlignment="1">
      <alignment vertical="center"/>
    </xf>
    <xf numFmtId="37" fontId="8" fillId="0" borderId="0" xfId="0" applyFont="1" applyFill="1" applyAlignment="1">
      <alignment vertical="center"/>
    </xf>
    <xf numFmtId="37" fontId="8" fillId="0" borderId="1" xfId="0" applyFont="1" applyFill="1" applyBorder="1" applyAlignment="1" applyProtection="1">
      <alignment horizontal="centerContinuous" vertical="center"/>
    </xf>
    <xf numFmtId="37" fontId="8" fillId="0" borderId="1" xfId="0" applyFont="1" applyFill="1" applyBorder="1" applyAlignment="1">
      <alignment horizontal="centerContinuous" vertical="center"/>
    </xf>
    <xf numFmtId="37" fontId="8" fillId="0" borderId="0" xfId="0" applyFont="1" applyFill="1" applyAlignment="1" applyProtection="1">
      <alignment horizontal="center" vertical="center"/>
    </xf>
    <xf numFmtId="37" fontId="8" fillId="0" borderId="1" xfId="0" applyFont="1" applyFill="1" applyBorder="1" applyAlignment="1" applyProtection="1">
      <alignment horizontal="center" vertical="center"/>
    </xf>
    <xf numFmtId="37" fontId="8" fillId="0" borderId="0" xfId="0" applyFont="1" applyFill="1" applyAlignment="1" applyProtection="1">
      <alignment horizontal="fill" vertical="center"/>
    </xf>
    <xf numFmtId="37" fontId="8" fillId="0" borderId="0" xfId="0" applyFont="1" applyFill="1" applyAlignment="1" applyProtection="1">
      <alignment horizontal="left" vertical="center"/>
    </xf>
    <xf numFmtId="165" fontId="8" fillId="0" borderId="0" xfId="1" applyNumberFormat="1" applyFont="1" applyFill="1" applyAlignment="1" applyProtection="1">
      <alignment horizontal="right" vertical="center"/>
      <protection locked="0"/>
    </xf>
    <xf numFmtId="165" fontId="8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2" xfId="1" applyNumberFormat="1" applyFont="1" applyFill="1" applyBorder="1" applyAlignment="1" applyProtection="1">
      <alignment vertical="center"/>
    </xf>
    <xf numFmtId="165" fontId="8" fillId="0" borderId="0" xfId="1" applyNumberFormat="1" applyFont="1" applyFill="1" applyAlignment="1" applyProtection="1">
      <alignment vertical="center"/>
    </xf>
    <xf numFmtId="165" fontId="8" fillId="0" borderId="3" xfId="1" applyNumberFormat="1" applyFont="1" applyFill="1" applyBorder="1" applyAlignment="1" applyProtection="1">
      <alignment horizontal="right" vertical="center"/>
      <protection locked="0"/>
    </xf>
    <xf numFmtId="165" fontId="8" fillId="0" borderId="0" xfId="1" applyNumberFormat="1" applyFont="1" applyFill="1" applyBorder="1" applyAlignment="1" applyProtection="1">
      <alignment vertical="center"/>
    </xf>
    <xf numFmtId="165" fontId="8" fillId="0" borderId="4" xfId="1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0" applyFont="1" applyFill="1" applyBorder="1" applyAlignment="1">
      <alignment horizontal="centerContinuous" vertical="center"/>
    </xf>
    <xf numFmtId="37" fontId="8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 applyProtection="1">
      <alignment horizontal="right"/>
      <protection locked="0"/>
    </xf>
    <xf numFmtId="165" fontId="7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7" fontId="2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7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4</xdr:col>
      <xdr:colOff>1542496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15" transitionEvaluation="1">
    <pageSetUpPr fitToPage="1"/>
  </sheetPr>
  <dimension ref="A1:GD518"/>
  <sheetViews>
    <sheetView showGridLines="0" tabSelected="1" zoomScale="90" zoomScaleNormal="90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N123" sqref="N123"/>
    </sheetView>
  </sheetViews>
  <sheetFormatPr defaultColWidth="8.88671875" defaultRowHeight="12" x14ac:dyDescent="0.25"/>
  <cols>
    <col min="1" max="4" width="2.77734375" style="1" customWidth="1"/>
    <col min="5" max="5" width="26.33203125" style="1" customWidth="1"/>
    <col min="6" max="6" width="11.77734375" style="1" customWidth="1"/>
    <col min="7" max="7" width="1.77734375" style="1" customWidth="1"/>
    <col min="8" max="8" width="11.77734375" style="1" customWidth="1"/>
    <col min="9" max="9" width="1.77734375" style="1" customWidth="1"/>
    <col min="10" max="10" width="11.77734375" style="1" customWidth="1"/>
    <col min="11" max="11" width="1.77734375" style="1" customWidth="1"/>
    <col min="12" max="12" width="11.77734375" style="1" customWidth="1"/>
    <col min="13" max="13" width="1.77734375" style="1" customWidth="1"/>
    <col min="14" max="14" width="11.77734375" style="1" customWidth="1"/>
    <col min="15" max="15" width="1" style="1" customWidth="1"/>
    <col min="16" max="16" width="11.77734375" style="1" customWidth="1"/>
    <col min="17" max="17" width="1" style="2" customWidth="1"/>
    <col min="18" max="18" width="11.77734375" style="1" customWidth="1"/>
    <col min="19" max="19" width="0.88671875" style="2" customWidth="1"/>
    <col min="20" max="20" width="11.77734375" style="1" customWidth="1"/>
    <col min="21" max="23" width="12.6640625" style="2" hidden="1" customWidth="1"/>
    <col min="24" max="186" width="12.6640625" style="2" customWidth="1"/>
    <col min="187" max="16384" width="8.88671875" style="1"/>
  </cols>
  <sheetData>
    <row r="1" spans="1:186" s="8" customFormat="1" ht="12" customHeight="1" x14ac:dyDescent="0.25">
      <c r="A1" s="40"/>
      <c r="B1" s="40"/>
      <c r="C1" s="40"/>
      <c r="D1" s="40"/>
      <c r="E1" s="40"/>
    </row>
    <row r="2" spans="1:186" s="8" customFormat="1" ht="10.5" customHeight="1" x14ac:dyDescent="0.25">
      <c r="A2" s="40"/>
      <c r="B2" s="40"/>
      <c r="C2" s="40"/>
      <c r="D2" s="40"/>
      <c r="E2" s="4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186" s="8" customFormat="1" ht="16.5" x14ac:dyDescent="0.25">
      <c r="A3" s="40"/>
      <c r="B3" s="40"/>
      <c r="C3" s="40"/>
      <c r="D3" s="40"/>
      <c r="E3" s="40"/>
      <c r="F3" s="41" t="s">
        <v>91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186" s="8" customFormat="1" ht="8.25" customHeight="1" x14ac:dyDescent="0.25">
      <c r="A4" s="40"/>
      <c r="B4" s="40"/>
      <c r="C4" s="40"/>
      <c r="D4" s="40"/>
      <c r="E4" s="4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86" s="8" customFormat="1" ht="16.5" x14ac:dyDescent="0.25">
      <c r="A5" s="40"/>
      <c r="B5" s="40"/>
      <c r="C5" s="40"/>
      <c r="D5" s="40"/>
      <c r="E5" s="40"/>
      <c r="F5" s="41" t="s">
        <v>92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186" s="8" customFormat="1" ht="16.5" x14ac:dyDescent="0.25">
      <c r="A6" s="40"/>
      <c r="B6" s="40"/>
      <c r="C6" s="40"/>
      <c r="D6" s="40"/>
      <c r="E6" s="40"/>
      <c r="F6" s="41" t="s">
        <v>104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186" s="8" customFormat="1" ht="10.5" customHeight="1" x14ac:dyDescent="0.25">
      <c r="A7" s="40"/>
      <c r="B7" s="40"/>
      <c r="C7" s="40"/>
      <c r="D7" s="40"/>
      <c r="E7" s="4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186" s="8" customFormat="1" x14ac:dyDescent="0.25">
      <c r="A8" s="40"/>
      <c r="B8" s="40"/>
      <c r="C8" s="40"/>
      <c r="D8" s="40"/>
      <c r="E8" s="40"/>
      <c r="J8" s="12"/>
      <c r="K8" s="12"/>
    </row>
    <row r="9" spans="1:186" x14ac:dyDescent="0.25">
      <c r="A9" s="40"/>
      <c r="B9" s="40"/>
      <c r="C9" s="40"/>
      <c r="D9" s="40"/>
      <c r="E9" s="40"/>
      <c r="J9" s="4"/>
      <c r="K9" s="4"/>
    </row>
    <row r="10" spans="1:186" s="15" customFormat="1" ht="13.5" x14ac:dyDescent="0.25">
      <c r="A10" s="18"/>
      <c r="B10" s="18"/>
      <c r="C10" s="18"/>
      <c r="D10" s="18"/>
      <c r="E10" s="18"/>
      <c r="F10" s="19" t="s">
        <v>64</v>
      </c>
      <c r="G10" s="20"/>
      <c r="H10" s="20"/>
      <c r="I10" s="20"/>
      <c r="J10" s="20"/>
      <c r="K10" s="20"/>
      <c r="L10" s="20"/>
      <c r="M10" s="18"/>
      <c r="N10" s="18"/>
      <c r="O10" s="18"/>
      <c r="P10" s="19" t="s">
        <v>65</v>
      </c>
      <c r="Q10" s="35"/>
      <c r="R10" s="19"/>
      <c r="S10" s="35"/>
      <c r="T10" s="2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</row>
    <row r="11" spans="1:186" s="15" customFormat="1" ht="13.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6"/>
      <c r="R11" s="18"/>
      <c r="S11" s="36"/>
      <c r="T11" s="21" t="s">
        <v>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</row>
    <row r="12" spans="1:186" s="15" customFormat="1" ht="14.45" customHeight="1" x14ac:dyDescent="0.25">
      <c r="A12" s="18"/>
      <c r="B12" s="18"/>
      <c r="C12" s="18"/>
      <c r="D12" s="18"/>
      <c r="E12" s="18"/>
      <c r="F12" s="21" t="s">
        <v>1</v>
      </c>
      <c r="G12" s="18"/>
      <c r="H12" s="18"/>
      <c r="I12" s="18"/>
      <c r="J12" s="18"/>
      <c r="K12" s="18"/>
      <c r="L12" s="18"/>
      <c r="M12" s="18"/>
      <c r="N12" s="18"/>
      <c r="O12" s="18"/>
      <c r="P12" s="21" t="s">
        <v>2</v>
      </c>
      <c r="Q12" s="36"/>
      <c r="R12" s="18"/>
      <c r="S12" s="36"/>
      <c r="T12" s="21" t="s">
        <v>3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</row>
    <row r="13" spans="1:186" s="15" customFormat="1" ht="13.5" x14ac:dyDescent="0.25">
      <c r="A13" s="18"/>
      <c r="B13" s="18"/>
      <c r="C13" s="18"/>
      <c r="D13" s="18"/>
      <c r="E13" s="18"/>
      <c r="F13" s="22" t="s">
        <v>4</v>
      </c>
      <c r="G13" s="18"/>
      <c r="H13" s="22" t="s">
        <v>5</v>
      </c>
      <c r="I13" s="18"/>
      <c r="J13" s="22" t="s">
        <v>6</v>
      </c>
      <c r="K13" s="18"/>
      <c r="L13" s="22" t="s">
        <v>7</v>
      </c>
      <c r="M13" s="18"/>
      <c r="N13" s="22" t="s">
        <v>8</v>
      </c>
      <c r="O13" s="18"/>
      <c r="P13" s="22" t="s">
        <v>9</v>
      </c>
      <c r="Q13" s="36"/>
      <c r="R13" s="22" t="s">
        <v>10</v>
      </c>
      <c r="S13" s="36"/>
      <c r="T13" s="22" t="s">
        <v>11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</row>
    <row r="14" spans="1:186" s="15" customFormat="1" ht="13.5" x14ac:dyDescent="0.25">
      <c r="A14" s="18"/>
      <c r="B14" s="18"/>
      <c r="C14" s="18"/>
      <c r="D14" s="18"/>
      <c r="E14" s="18"/>
      <c r="F14" s="23"/>
      <c r="G14" s="18"/>
      <c r="H14" s="23"/>
      <c r="I14" s="18"/>
      <c r="J14" s="23"/>
      <c r="K14" s="18"/>
      <c r="L14" s="23"/>
      <c r="M14" s="18"/>
      <c r="N14" s="23"/>
      <c r="O14" s="18"/>
      <c r="P14" s="23"/>
      <c r="Q14" s="36"/>
      <c r="R14" s="23"/>
      <c r="S14" s="36"/>
      <c r="T14" s="23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</row>
    <row r="15" spans="1:186" s="15" customFormat="1" ht="13.5" x14ac:dyDescent="0.25">
      <c r="A15" s="18" t="s">
        <v>12</v>
      </c>
      <c r="B15" s="18"/>
      <c r="C15" s="18"/>
      <c r="D15" s="18"/>
      <c r="E15" s="18"/>
      <c r="F15" s="23"/>
      <c r="G15" s="18"/>
      <c r="H15" s="23"/>
      <c r="I15" s="18"/>
      <c r="J15" s="23"/>
      <c r="K15" s="18"/>
      <c r="L15" s="23"/>
      <c r="M15" s="18"/>
      <c r="N15" s="23"/>
      <c r="O15" s="18"/>
      <c r="P15" s="23"/>
      <c r="Q15" s="36"/>
      <c r="R15" s="23"/>
      <c r="S15" s="36"/>
      <c r="T15" s="23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</row>
    <row r="16" spans="1:186" s="15" customFormat="1" ht="13.5" x14ac:dyDescent="0.25">
      <c r="A16" s="18"/>
      <c r="B16" s="18" t="s">
        <v>13</v>
      </c>
      <c r="C16" s="18"/>
      <c r="D16" s="24"/>
      <c r="E16" s="1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4"/>
      <c r="R16" s="25"/>
      <c r="S16" s="34"/>
      <c r="T16" s="25"/>
      <c r="U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</row>
    <row r="17" spans="1:186" s="15" customFormat="1" ht="13.5" x14ac:dyDescent="0.25">
      <c r="A17" s="24"/>
      <c r="B17" s="18"/>
      <c r="C17" s="18" t="s">
        <v>14</v>
      </c>
      <c r="D17" s="18"/>
      <c r="E17" s="1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6"/>
      <c r="S17" s="27"/>
      <c r="T17" s="26"/>
      <c r="U17" s="33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</row>
    <row r="18" spans="1:186" s="15" customFormat="1" ht="13.5" x14ac:dyDescent="0.25">
      <c r="A18" s="24"/>
      <c r="B18" s="18"/>
      <c r="C18" s="18"/>
      <c r="D18" s="18" t="s">
        <v>36</v>
      </c>
      <c r="E18" s="18"/>
      <c r="F18" s="25">
        <v>0</v>
      </c>
      <c r="G18" s="25">
        <v>0</v>
      </c>
      <c r="H18" s="25">
        <v>4377</v>
      </c>
      <c r="I18" s="25"/>
      <c r="J18" s="25">
        <v>0</v>
      </c>
      <c r="K18" s="25"/>
      <c r="L18" s="25">
        <v>0</v>
      </c>
      <c r="M18" s="25"/>
      <c r="N18" s="26">
        <f t="shared" ref="N18:N23" si="0">SUM(F18:M18)</f>
        <v>4377</v>
      </c>
      <c r="O18" s="25"/>
      <c r="P18" s="25">
        <v>4169</v>
      </c>
      <c r="Q18" s="34"/>
      <c r="R18" s="25">
        <v>0</v>
      </c>
      <c r="S18" s="34"/>
      <c r="T18" s="27">
        <v>208</v>
      </c>
      <c r="U18" s="33">
        <f>SUM(P18:T18)</f>
        <v>4377</v>
      </c>
      <c r="V18" s="16">
        <f>+N18-U18</f>
        <v>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</row>
    <row r="19" spans="1:186" s="15" customFormat="1" ht="13.5" x14ac:dyDescent="0.25">
      <c r="A19" s="18"/>
      <c r="B19" s="18"/>
      <c r="C19" s="18"/>
      <c r="D19" s="24" t="s">
        <v>67</v>
      </c>
      <c r="E19" s="18"/>
      <c r="F19" s="25">
        <v>0</v>
      </c>
      <c r="G19" s="25"/>
      <c r="H19" s="25">
        <v>0</v>
      </c>
      <c r="I19" s="25"/>
      <c r="J19" s="25">
        <v>35109</v>
      </c>
      <c r="K19" s="25"/>
      <c r="L19" s="25">
        <v>0</v>
      </c>
      <c r="M19" s="25"/>
      <c r="N19" s="26">
        <f t="shared" si="0"/>
        <v>35109</v>
      </c>
      <c r="O19" s="25"/>
      <c r="P19" s="25">
        <v>3979</v>
      </c>
      <c r="Q19" s="34"/>
      <c r="R19" s="25">
        <v>31130</v>
      </c>
      <c r="S19" s="34"/>
      <c r="T19" s="27">
        <v>0</v>
      </c>
      <c r="U19" s="33">
        <f t="shared" ref="U19:U76" si="1">SUM(P19:T19)</f>
        <v>35109</v>
      </c>
      <c r="V19" s="16">
        <f t="shared" ref="V19:V76" si="2">+N19-U19</f>
        <v>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</row>
    <row r="20" spans="1:186" s="15" customFormat="1" ht="13.5" x14ac:dyDescent="0.25">
      <c r="A20" s="24"/>
      <c r="B20" s="18"/>
      <c r="C20" s="18"/>
      <c r="D20" s="18" t="s">
        <v>68</v>
      </c>
      <c r="E20" s="18"/>
      <c r="F20" s="26">
        <v>32310</v>
      </c>
      <c r="G20" s="26"/>
      <c r="H20" s="26">
        <v>0</v>
      </c>
      <c r="I20" s="26"/>
      <c r="J20" s="26">
        <v>5669</v>
      </c>
      <c r="K20" s="26"/>
      <c r="L20" s="26">
        <v>0</v>
      </c>
      <c r="M20" s="26"/>
      <c r="N20" s="26">
        <f t="shared" si="0"/>
        <v>37979</v>
      </c>
      <c r="O20" s="26"/>
      <c r="P20" s="26">
        <v>30127</v>
      </c>
      <c r="Q20" s="27"/>
      <c r="R20" s="26">
        <v>7852</v>
      </c>
      <c r="S20" s="27"/>
      <c r="T20" s="27">
        <v>0</v>
      </c>
      <c r="U20" s="33">
        <f t="shared" si="1"/>
        <v>37979</v>
      </c>
      <c r="V20" s="16">
        <f t="shared" si="2"/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</row>
    <row r="21" spans="1:186" s="15" customFormat="1" ht="13.5" x14ac:dyDescent="0.25">
      <c r="A21" s="18"/>
      <c r="B21" s="18"/>
      <c r="C21" s="18"/>
      <c r="D21" s="24" t="s">
        <v>33</v>
      </c>
      <c r="E21" s="18"/>
      <c r="F21" s="25">
        <v>0</v>
      </c>
      <c r="G21" s="25"/>
      <c r="H21" s="25">
        <v>0</v>
      </c>
      <c r="I21" s="25"/>
      <c r="J21" s="25">
        <v>79037</v>
      </c>
      <c r="K21" s="25"/>
      <c r="L21" s="25">
        <v>0</v>
      </c>
      <c r="M21" s="25"/>
      <c r="N21" s="26">
        <f t="shared" si="0"/>
        <v>79037</v>
      </c>
      <c r="O21" s="25"/>
      <c r="P21" s="25">
        <v>77820</v>
      </c>
      <c r="Q21" s="34"/>
      <c r="R21" s="25">
        <v>1217</v>
      </c>
      <c r="S21" s="34"/>
      <c r="T21" s="27">
        <v>0</v>
      </c>
      <c r="U21" s="33">
        <f t="shared" si="1"/>
        <v>79037</v>
      </c>
      <c r="V21" s="16">
        <f t="shared" si="2"/>
        <v>0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</row>
    <row r="22" spans="1:186" s="15" customFormat="1" ht="13.5" x14ac:dyDescent="0.25">
      <c r="A22" s="24"/>
      <c r="B22" s="18"/>
      <c r="C22" s="18"/>
      <c r="D22" s="18" t="s">
        <v>34</v>
      </c>
      <c r="E22" s="18"/>
      <c r="F22" s="26">
        <v>0</v>
      </c>
      <c r="G22" s="26"/>
      <c r="H22" s="26">
        <v>0</v>
      </c>
      <c r="I22" s="26"/>
      <c r="J22" s="26">
        <v>3480</v>
      </c>
      <c r="K22" s="26"/>
      <c r="L22" s="26">
        <v>0</v>
      </c>
      <c r="M22" s="26"/>
      <c r="N22" s="26">
        <f t="shared" si="0"/>
        <v>3480</v>
      </c>
      <c r="O22" s="26"/>
      <c r="P22" s="26">
        <v>0</v>
      </c>
      <c r="Q22" s="27"/>
      <c r="R22" s="26">
        <v>3480</v>
      </c>
      <c r="S22" s="27"/>
      <c r="T22" s="27">
        <v>0</v>
      </c>
      <c r="U22" s="33">
        <f t="shared" si="1"/>
        <v>3480</v>
      </c>
      <c r="V22" s="16">
        <f t="shared" si="2"/>
        <v>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</row>
    <row r="23" spans="1:186" s="15" customFormat="1" ht="13.5" x14ac:dyDescent="0.25">
      <c r="A23" s="24"/>
      <c r="B23" s="18"/>
      <c r="C23" s="18"/>
      <c r="D23" s="18" t="s">
        <v>93</v>
      </c>
      <c r="E23" s="18"/>
      <c r="F23" s="26">
        <v>0</v>
      </c>
      <c r="G23" s="26"/>
      <c r="H23" s="26">
        <v>0</v>
      </c>
      <c r="I23" s="26"/>
      <c r="J23" s="26">
        <v>6301</v>
      </c>
      <c r="K23" s="26"/>
      <c r="L23" s="26">
        <v>0</v>
      </c>
      <c r="M23" s="26"/>
      <c r="N23" s="26">
        <f t="shared" si="0"/>
        <v>6301</v>
      </c>
      <c r="O23" s="26"/>
      <c r="P23" s="26">
        <v>3376</v>
      </c>
      <c r="Q23" s="27"/>
      <c r="R23" s="26">
        <v>2925</v>
      </c>
      <c r="S23" s="27"/>
      <c r="T23" s="27">
        <v>0</v>
      </c>
      <c r="U23" s="33">
        <f t="shared" si="1"/>
        <v>6301</v>
      </c>
      <c r="V23" s="16">
        <f t="shared" si="2"/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</row>
    <row r="24" spans="1:186" s="15" customFormat="1" ht="13.5" x14ac:dyDescent="0.25">
      <c r="A24" s="18"/>
      <c r="B24" s="18"/>
      <c r="C24" s="18"/>
      <c r="D24" s="18"/>
      <c r="E24" s="24" t="s">
        <v>35</v>
      </c>
      <c r="F24" s="28">
        <f>SUM(F18:F23)</f>
        <v>32310</v>
      </c>
      <c r="G24" s="29"/>
      <c r="H24" s="28">
        <f>SUM(H18:H23)</f>
        <v>4377</v>
      </c>
      <c r="I24" s="26"/>
      <c r="J24" s="28">
        <f>SUM(J18:J23)</f>
        <v>129596</v>
      </c>
      <c r="K24" s="26"/>
      <c r="L24" s="28">
        <f>SUM(L18:L23)</f>
        <v>0</v>
      </c>
      <c r="M24" s="26"/>
      <c r="N24" s="28">
        <f>SUM(N18:N23)</f>
        <v>166283</v>
      </c>
      <c r="O24" s="26"/>
      <c r="P24" s="28">
        <f>SUM(P18:P23)</f>
        <v>119471</v>
      </c>
      <c r="Q24" s="27"/>
      <c r="R24" s="28">
        <f>SUM(R18:R23)</f>
        <v>46604</v>
      </c>
      <c r="S24" s="27"/>
      <c r="T24" s="28">
        <f>SUM(T18:T23)</f>
        <v>208</v>
      </c>
      <c r="U24" s="33">
        <f t="shared" si="1"/>
        <v>166283</v>
      </c>
      <c r="V24" s="16">
        <f t="shared" si="2"/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</row>
    <row r="25" spans="1:186" s="15" customFormat="1" ht="13.5" x14ac:dyDescent="0.25">
      <c r="A25" s="18"/>
      <c r="B25" s="18"/>
      <c r="C25" s="18" t="s">
        <v>15</v>
      </c>
      <c r="D25" s="24"/>
      <c r="E25" s="1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34"/>
      <c r="R25" s="25"/>
      <c r="S25" s="34"/>
      <c r="T25" s="25"/>
      <c r="U25" s="33">
        <f t="shared" si="1"/>
        <v>0</v>
      </c>
      <c r="V25" s="16">
        <f t="shared" si="2"/>
        <v>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</row>
    <row r="26" spans="1:186" s="15" customFormat="1" ht="13.5" x14ac:dyDescent="0.25">
      <c r="A26" s="24"/>
      <c r="B26" s="18"/>
      <c r="C26" s="18"/>
      <c r="D26" s="18" t="s">
        <v>36</v>
      </c>
      <c r="E26" s="18"/>
      <c r="F26" s="26">
        <v>0</v>
      </c>
      <c r="G26" s="26"/>
      <c r="H26" s="26">
        <v>11298</v>
      </c>
      <c r="I26" s="26"/>
      <c r="J26" s="26">
        <v>0</v>
      </c>
      <c r="K26" s="26"/>
      <c r="L26" s="26">
        <v>0</v>
      </c>
      <c r="M26" s="26"/>
      <c r="N26" s="26">
        <f t="shared" ref="N26:N37" si="3">SUM(F26:M26)</f>
        <v>11298</v>
      </c>
      <c r="O26" s="26"/>
      <c r="P26" s="26">
        <v>10760</v>
      </c>
      <c r="Q26" s="27"/>
      <c r="R26" s="26">
        <v>0</v>
      </c>
      <c r="S26" s="27"/>
      <c r="T26" s="27">
        <v>538</v>
      </c>
      <c r="U26" s="33">
        <f t="shared" si="1"/>
        <v>11298</v>
      </c>
      <c r="V26" s="16">
        <f t="shared" si="2"/>
        <v>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</row>
    <row r="27" spans="1:186" s="15" customFormat="1" ht="13.5" x14ac:dyDescent="0.25">
      <c r="A27" s="18"/>
      <c r="B27" s="18"/>
      <c r="C27" s="18"/>
      <c r="D27" s="24" t="s">
        <v>69</v>
      </c>
      <c r="E27" s="18"/>
      <c r="F27" s="25">
        <v>0</v>
      </c>
      <c r="G27" s="25"/>
      <c r="H27" s="25">
        <v>0</v>
      </c>
      <c r="I27" s="25"/>
      <c r="J27" s="25">
        <v>10569</v>
      </c>
      <c r="K27" s="25"/>
      <c r="L27" s="25">
        <v>0</v>
      </c>
      <c r="M27" s="25"/>
      <c r="N27" s="26">
        <f t="shared" si="3"/>
        <v>10569</v>
      </c>
      <c r="O27" s="25"/>
      <c r="P27" s="25">
        <v>5163</v>
      </c>
      <c r="Q27" s="34"/>
      <c r="R27" s="25">
        <v>5406</v>
      </c>
      <c r="S27" s="34"/>
      <c r="T27" s="27">
        <v>0</v>
      </c>
      <c r="U27" s="33">
        <f t="shared" si="1"/>
        <v>10569</v>
      </c>
      <c r="V27" s="16">
        <f t="shared" si="2"/>
        <v>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</row>
    <row r="28" spans="1:186" s="15" customFormat="1" ht="13.5" x14ac:dyDescent="0.25">
      <c r="A28" s="18"/>
      <c r="B28" s="18"/>
      <c r="C28" s="18"/>
      <c r="D28" s="24" t="s">
        <v>88</v>
      </c>
      <c r="E28" s="18"/>
      <c r="F28" s="25">
        <v>66250</v>
      </c>
      <c r="G28" s="25"/>
      <c r="H28" s="25">
        <v>0</v>
      </c>
      <c r="I28" s="25"/>
      <c r="J28" s="25">
        <v>14420</v>
      </c>
      <c r="K28" s="25"/>
      <c r="L28" s="25">
        <v>0</v>
      </c>
      <c r="M28" s="25"/>
      <c r="N28" s="26">
        <f t="shared" si="3"/>
        <v>80670</v>
      </c>
      <c r="O28" s="25"/>
      <c r="P28" s="25">
        <v>62222</v>
      </c>
      <c r="Q28" s="34"/>
      <c r="R28" s="25">
        <v>18448</v>
      </c>
      <c r="S28" s="34"/>
      <c r="T28" s="27">
        <v>0</v>
      </c>
      <c r="U28" s="33">
        <f t="shared" si="1"/>
        <v>80670</v>
      </c>
      <c r="V28" s="16">
        <f t="shared" si="2"/>
        <v>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</row>
    <row r="29" spans="1:186" s="15" customFormat="1" ht="13.5" x14ac:dyDescent="0.25">
      <c r="A29" s="24"/>
      <c r="B29" s="18"/>
      <c r="C29" s="18"/>
      <c r="D29" s="18" t="s">
        <v>70</v>
      </c>
      <c r="E29" s="18"/>
      <c r="F29" s="26">
        <v>0</v>
      </c>
      <c r="G29" s="26"/>
      <c r="H29" s="26">
        <v>0</v>
      </c>
      <c r="I29" s="26"/>
      <c r="J29" s="26">
        <v>6546</v>
      </c>
      <c r="K29" s="26"/>
      <c r="L29" s="26">
        <v>37982</v>
      </c>
      <c r="M29" s="26"/>
      <c r="N29" s="26">
        <f t="shared" si="3"/>
        <v>44528</v>
      </c>
      <c r="O29" s="26"/>
      <c r="P29" s="26">
        <v>34215</v>
      </c>
      <c r="Q29" s="27"/>
      <c r="R29" s="26">
        <v>10313</v>
      </c>
      <c r="S29" s="27"/>
      <c r="T29" s="27">
        <v>0</v>
      </c>
      <c r="U29" s="33">
        <f t="shared" si="1"/>
        <v>44528</v>
      </c>
      <c r="V29" s="16">
        <f t="shared" si="2"/>
        <v>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</row>
    <row r="30" spans="1:186" s="15" customFormat="1" ht="13.5" x14ac:dyDescent="0.25">
      <c r="A30" s="18"/>
      <c r="B30" s="18"/>
      <c r="C30" s="18"/>
      <c r="D30" s="18" t="s">
        <v>89</v>
      </c>
      <c r="E30" s="18"/>
      <c r="F30" s="25"/>
      <c r="G30" s="13"/>
      <c r="H30" s="25">
        <v>0</v>
      </c>
      <c r="I30" s="13"/>
      <c r="J30" s="25">
        <v>7465</v>
      </c>
      <c r="K30" s="14"/>
      <c r="L30" s="25">
        <v>0</v>
      </c>
      <c r="M30" s="25"/>
      <c r="N30" s="26">
        <f t="shared" si="3"/>
        <v>7465</v>
      </c>
      <c r="O30" s="25"/>
      <c r="P30" s="25">
        <v>3205</v>
      </c>
      <c r="Q30" s="37"/>
      <c r="R30" s="25">
        <v>4260</v>
      </c>
      <c r="S30" s="37"/>
      <c r="T30" s="25">
        <v>0</v>
      </c>
      <c r="U30" s="33">
        <f t="shared" si="1"/>
        <v>7465</v>
      </c>
      <c r="V30" s="16">
        <f t="shared" si="2"/>
        <v>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</row>
    <row r="31" spans="1:186" s="15" customFormat="1" ht="13.5" x14ac:dyDescent="0.25">
      <c r="A31" s="18"/>
      <c r="B31" s="18"/>
      <c r="C31" s="18"/>
      <c r="D31" s="18"/>
      <c r="E31" s="24" t="s">
        <v>71</v>
      </c>
      <c r="F31" s="28">
        <f>SUM(F26:F30)</f>
        <v>66250</v>
      </c>
      <c r="G31" s="29"/>
      <c r="H31" s="28">
        <f>SUM(H26:H30)</f>
        <v>11298</v>
      </c>
      <c r="I31" s="26"/>
      <c r="J31" s="28">
        <f>SUM(J26:J30)</f>
        <v>39000</v>
      </c>
      <c r="K31" s="26"/>
      <c r="L31" s="28">
        <f>SUM(L26:L30)</f>
        <v>37982</v>
      </c>
      <c r="M31" s="26"/>
      <c r="N31" s="28">
        <f>SUM(F31:L31)</f>
        <v>154530</v>
      </c>
      <c r="O31" s="26"/>
      <c r="P31" s="28">
        <f>SUM(P26:P30)</f>
        <v>115565</v>
      </c>
      <c r="Q31" s="27"/>
      <c r="R31" s="28">
        <f>SUM(R26:R30)</f>
        <v>38427</v>
      </c>
      <c r="S31" s="27"/>
      <c r="T31" s="28">
        <f>SUM(T26:T30)</f>
        <v>538</v>
      </c>
      <c r="U31" s="33">
        <f t="shared" si="1"/>
        <v>154530</v>
      </c>
      <c r="V31" s="16">
        <f t="shared" si="2"/>
        <v>0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</row>
    <row r="32" spans="1:186" s="15" customFormat="1" ht="13.5" x14ac:dyDescent="0.25">
      <c r="A32" s="18"/>
      <c r="B32" s="18"/>
      <c r="C32" s="18" t="s">
        <v>94</v>
      </c>
      <c r="D32" s="18"/>
      <c r="E32" s="24"/>
      <c r="F32" s="31"/>
      <c r="G32" s="29"/>
      <c r="H32" s="31"/>
      <c r="I32" s="26"/>
      <c r="J32" s="31"/>
      <c r="K32" s="26"/>
      <c r="L32" s="31"/>
      <c r="M32" s="26"/>
      <c r="N32" s="31"/>
      <c r="O32" s="26"/>
      <c r="P32" s="31"/>
      <c r="Q32" s="27"/>
      <c r="R32" s="31"/>
      <c r="S32" s="27"/>
      <c r="T32" s="31"/>
      <c r="U32" s="33">
        <f t="shared" si="1"/>
        <v>0</v>
      </c>
      <c r="V32" s="16">
        <f t="shared" si="2"/>
        <v>0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</row>
    <row r="33" spans="1:186" s="15" customFormat="1" ht="13.5" x14ac:dyDescent="0.25">
      <c r="A33" s="18"/>
      <c r="B33" s="18"/>
      <c r="C33" s="18"/>
      <c r="D33" s="18" t="s">
        <v>95</v>
      </c>
      <c r="E33" s="24"/>
      <c r="F33" s="31">
        <v>0</v>
      </c>
      <c r="G33" s="29"/>
      <c r="H33" s="31"/>
      <c r="I33" s="26"/>
      <c r="J33" s="31">
        <v>56448</v>
      </c>
      <c r="K33" s="26"/>
      <c r="L33" s="26">
        <v>0</v>
      </c>
      <c r="M33" s="26"/>
      <c r="N33" s="26">
        <f t="shared" si="3"/>
        <v>56448</v>
      </c>
      <c r="O33" s="26"/>
      <c r="P33" s="31">
        <v>49509</v>
      </c>
      <c r="Q33" s="27"/>
      <c r="R33" s="31">
        <v>6939</v>
      </c>
      <c r="S33" s="27"/>
      <c r="T33" s="31"/>
      <c r="U33" s="33">
        <f t="shared" si="1"/>
        <v>56448</v>
      </c>
      <c r="V33" s="16">
        <f t="shared" si="2"/>
        <v>0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</row>
    <row r="34" spans="1:186" s="15" customFormat="1" ht="13.5" x14ac:dyDescent="0.25">
      <c r="A34" s="18"/>
      <c r="B34" s="18"/>
      <c r="C34" s="18"/>
      <c r="D34" s="18"/>
      <c r="E34" s="24" t="s">
        <v>96</v>
      </c>
      <c r="F34" s="28">
        <f>SUM(F33)</f>
        <v>0</v>
      </c>
      <c r="G34" s="29"/>
      <c r="H34" s="28">
        <f>SUM(H33)</f>
        <v>0</v>
      </c>
      <c r="I34" s="26"/>
      <c r="J34" s="28">
        <f>SUM(J33)</f>
        <v>56448</v>
      </c>
      <c r="K34" s="26"/>
      <c r="L34" s="28">
        <f>SUM(L33)</f>
        <v>0</v>
      </c>
      <c r="M34" s="26"/>
      <c r="N34" s="28">
        <f t="shared" si="3"/>
        <v>56448</v>
      </c>
      <c r="O34" s="26"/>
      <c r="P34" s="28">
        <f>SUM(P33)</f>
        <v>49509</v>
      </c>
      <c r="Q34" s="27"/>
      <c r="R34" s="28">
        <f>SUM(R33)</f>
        <v>6939</v>
      </c>
      <c r="S34" s="27"/>
      <c r="T34" s="28">
        <f>SUM(T33)</f>
        <v>0</v>
      </c>
      <c r="U34" s="33">
        <f t="shared" si="1"/>
        <v>56448</v>
      </c>
      <c r="V34" s="16">
        <f t="shared" si="2"/>
        <v>0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</row>
    <row r="35" spans="1:186" s="15" customFormat="1" ht="13.5" x14ac:dyDescent="0.25">
      <c r="A35" s="18"/>
      <c r="B35" s="18"/>
      <c r="C35" s="18" t="s">
        <v>16</v>
      </c>
      <c r="D35" s="24"/>
      <c r="E35" s="18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34"/>
      <c r="R35" s="25"/>
      <c r="S35" s="34"/>
      <c r="T35" s="25"/>
      <c r="U35" s="33">
        <f t="shared" si="1"/>
        <v>0</v>
      </c>
      <c r="V35" s="16">
        <f t="shared" si="2"/>
        <v>0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</row>
    <row r="36" spans="1:186" s="15" customFormat="1" ht="13.5" x14ac:dyDescent="0.25">
      <c r="A36" s="18"/>
      <c r="B36" s="18"/>
      <c r="C36" s="18"/>
      <c r="D36" s="24" t="s">
        <v>36</v>
      </c>
      <c r="E36" s="18"/>
      <c r="F36" s="25">
        <v>0</v>
      </c>
      <c r="G36" s="25"/>
      <c r="H36" s="25">
        <v>4889</v>
      </c>
      <c r="I36" s="25"/>
      <c r="J36" s="25">
        <v>0</v>
      </c>
      <c r="K36" s="25"/>
      <c r="L36" s="25">
        <v>0</v>
      </c>
      <c r="M36" s="25"/>
      <c r="N36" s="26">
        <f t="shared" si="3"/>
        <v>4889</v>
      </c>
      <c r="O36" s="25"/>
      <c r="P36" s="25">
        <v>4656</v>
      </c>
      <c r="Q36" s="34">
        <v>0</v>
      </c>
      <c r="R36" s="25">
        <v>0</v>
      </c>
      <c r="S36" s="34"/>
      <c r="T36" s="25">
        <v>233</v>
      </c>
      <c r="U36" s="33">
        <f t="shared" ref="U36" si="4">SUM(P36:T36)</f>
        <v>4889</v>
      </c>
      <c r="V36" s="16">
        <f t="shared" ref="V36" si="5">+N36-U36</f>
        <v>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</row>
    <row r="37" spans="1:186" s="15" customFormat="1" ht="13.5" x14ac:dyDescent="0.25">
      <c r="A37" s="24"/>
      <c r="B37" s="18"/>
      <c r="C37" s="18"/>
      <c r="D37" s="18" t="s">
        <v>97</v>
      </c>
      <c r="E37" s="18"/>
      <c r="F37" s="26">
        <v>0</v>
      </c>
      <c r="G37" s="26"/>
      <c r="H37" s="26">
        <v>0</v>
      </c>
      <c r="I37" s="26"/>
      <c r="J37" s="26">
        <v>0</v>
      </c>
      <c r="K37" s="26"/>
      <c r="L37" s="26">
        <v>372</v>
      </c>
      <c r="M37" s="27"/>
      <c r="N37" s="26">
        <f t="shared" si="3"/>
        <v>372</v>
      </c>
      <c r="O37" s="26"/>
      <c r="P37" s="26">
        <v>372</v>
      </c>
      <c r="Q37" s="27"/>
      <c r="R37" s="26">
        <v>0</v>
      </c>
      <c r="S37" s="27"/>
      <c r="T37" s="27">
        <v>0</v>
      </c>
      <c r="U37" s="33">
        <f t="shared" si="1"/>
        <v>372</v>
      </c>
      <c r="V37" s="16">
        <f t="shared" si="2"/>
        <v>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</row>
    <row r="38" spans="1:186" s="15" customFormat="1" ht="13.5" x14ac:dyDescent="0.25">
      <c r="A38" s="18"/>
      <c r="B38" s="18"/>
      <c r="C38" s="18"/>
      <c r="D38" s="24" t="s">
        <v>99</v>
      </c>
      <c r="E38" s="18"/>
      <c r="F38" s="25">
        <v>24483</v>
      </c>
      <c r="G38" s="25"/>
      <c r="H38" s="25">
        <v>0</v>
      </c>
      <c r="I38" s="25"/>
      <c r="J38" s="25">
        <v>762908</v>
      </c>
      <c r="K38" s="25"/>
      <c r="L38" s="25">
        <v>0</v>
      </c>
      <c r="M38" s="34"/>
      <c r="N38" s="26">
        <f t="shared" ref="N38" si="6">F38++H38+J38+L38</f>
        <v>787391</v>
      </c>
      <c r="O38" s="25"/>
      <c r="P38" s="25">
        <v>655773</v>
      </c>
      <c r="Q38" s="34"/>
      <c r="R38" s="25">
        <v>131618</v>
      </c>
      <c r="S38" s="34"/>
      <c r="T38" s="27">
        <v>0</v>
      </c>
      <c r="U38" s="33">
        <f t="shared" si="1"/>
        <v>787391</v>
      </c>
      <c r="V38" s="16">
        <f t="shared" si="2"/>
        <v>0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</row>
    <row r="39" spans="1:186" s="15" customFormat="1" ht="13.5" x14ac:dyDescent="0.25">
      <c r="A39" s="18"/>
      <c r="B39" s="18"/>
      <c r="C39" s="18"/>
      <c r="D39" s="18"/>
      <c r="E39" s="24" t="s">
        <v>86</v>
      </c>
      <c r="F39" s="28">
        <f>SUM(F36:F38)</f>
        <v>24483</v>
      </c>
      <c r="G39" s="29"/>
      <c r="H39" s="28">
        <f>SUM(H36:H38)</f>
        <v>4889</v>
      </c>
      <c r="I39" s="26"/>
      <c r="J39" s="28">
        <f>SUM(J36:J38)</f>
        <v>762908</v>
      </c>
      <c r="K39" s="26"/>
      <c r="L39" s="28">
        <f>SUM(L36:L38)</f>
        <v>372</v>
      </c>
      <c r="M39" s="31"/>
      <c r="N39" s="28">
        <f>SUM(N36:N38)</f>
        <v>792652</v>
      </c>
      <c r="O39" s="26"/>
      <c r="P39" s="28">
        <f>SUM(P36:P38)</f>
        <v>660801</v>
      </c>
      <c r="Q39" s="31">
        <f t="shared" ref="Q39:S39" si="7">SUM(Q36:Q38)</f>
        <v>0</v>
      </c>
      <c r="R39" s="28">
        <f>SUM(R36:R38)</f>
        <v>131618</v>
      </c>
      <c r="S39" s="31">
        <f t="shared" si="7"/>
        <v>0</v>
      </c>
      <c r="T39" s="28">
        <f>SUM(T36:T38)</f>
        <v>233</v>
      </c>
      <c r="U39" s="33">
        <f>SUM(U35:U38)</f>
        <v>792652</v>
      </c>
      <c r="V39" s="16">
        <f t="shared" si="2"/>
        <v>0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</row>
    <row r="40" spans="1:186" s="15" customFormat="1" ht="13.5" x14ac:dyDescent="0.25">
      <c r="A40" s="18"/>
      <c r="B40" s="18"/>
      <c r="C40" s="18" t="s">
        <v>17</v>
      </c>
      <c r="D40" s="18"/>
      <c r="E40" s="18"/>
      <c r="F40" s="25"/>
      <c r="G40" s="13"/>
      <c r="H40" s="25"/>
      <c r="I40" s="13"/>
      <c r="J40" s="25"/>
      <c r="K40" s="14"/>
      <c r="L40" s="25"/>
      <c r="M40" s="25"/>
      <c r="N40" s="25"/>
      <c r="O40" s="25"/>
      <c r="P40" s="25"/>
      <c r="Q40" s="37"/>
      <c r="R40" s="25"/>
      <c r="S40" s="37"/>
      <c r="T40" s="25"/>
      <c r="U40" s="33">
        <f t="shared" si="1"/>
        <v>0</v>
      </c>
      <c r="V40" s="16">
        <f t="shared" si="2"/>
        <v>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</row>
    <row r="41" spans="1:186" s="15" customFormat="1" ht="13.5" x14ac:dyDescent="0.25">
      <c r="A41" s="24"/>
      <c r="B41" s="18"/>
      <c r="C41" s="18"/>
      <c r="D41" s="18" t="s">
        <v>36</v>
      </c>
      <c r="E41" s="18"/>
      <c r="F41" s="26">
        <v>0</v>
      </c>
      <c r="G41" s="26"/>
      <c r="H41" s="26">
        <v>22457</v>
      </c>
      <c r="I41" s="26"/>
      <c r="J41" s="26">
        <v>0</v>
      </c>
      <c r="K41" s="26"/>
      <c r="L41" s="26">
        <v>0</v>
      </c>
      <c r="M41" s="26"/>
      <c r="N41" s="26">
        <f t="shared" ref="N41:N45" si="8">F41++H41+J41+L41</f>
        <v>22457</v>
      </c>
      <c r="O41" s="26"/>
      <c r="P41" s="26">
        <v>21388</v>
      </c>
      <c r="Q41" s="27"/>
      <c r="R41" s="26">
        <v>0</v>
      </c>
      <c r="S41" s="27"/>
      <c r="T41" s="27">
        <v>1069</v>
      </c>
      <c r="U41" s="33">
        <f t="shared" si="1"/>
        <v>22457</v>
      </c>
      <c r="V41" s="16">
        <f t="shared" si="2"/>
        <v>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</row>
    <row r="42" spans="1:186" s="15" customFormat="1" ht="13.5" x14ac:dyDescent="0.25">
      <c r="A42" s="18"/>
      <c r="B42" s="18"/>
      <c r="C42" s="18"/>
      <c r="D42" s="24" t="s">
        <v>72</v>
      </c>
      <c r="E42" s="18"/>
      <c r="F42" s="25">
        <v>0</v>
      </c>
      <c r="G42" s="25"/>
      <c r="H42" s="25">
        <v>0</v>
      </c>
      <c r="I42" s="25"/>
      <c r="J42" s="25">
        <v>19511</v>
      </c>
      <c r="K42" s="25"/>
      <c r="L42" s="25">
        <v>10376</v>
      </c>
      <c r="M42" s="25"/>
      <c r="N42" s="26">
        <f t="shared" si="8"/>
        <v>29887</v>
      </c>
      <c r="O42" s="25"/>
      <c r="P42" s="25">
        <v>10700</v>
      </c>
      <c r="Q42" s="34"/>
      <c r="R42" s="25">
        <v>19187</v>
      </c>
      <c r="S42" s="34"/>
      <c r="T42" s="27">
        <v>0</v>
      </c>
      <c r="U42" s="33">
        <f t="shared" si="1"/>
        <v>29887</v>
      </c>
      <c r="V42" s="16">
        <f t="shared" si="2"/>
        <v>0</v>
      </c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</row>
    <row r="43" spans="1:186" s="15" customFormat="1" ht="13.5" x14ac:dyDescent="0.25">
      <c r="A43" s="24"/>
      <c r="B43" s="18"/>
      <c r="C43" s="18"/>
      <c r="D43" s="18" t="s">
        <v>73</v>
      </c>
      <c r="E43" s="18"/>
      <c r="F43" s="26">
        <v>0</v>
      </c>
      <c r="G43" s="26"/>
      <c r="H43" s="26">
        <v>0</v>
      </c>
      <c r="I43" s="26"/>
      <c r="J43" s="26">
        <v>5596</v>
      </c>
      <c r="K43" s="26"/>
      <c r="L43" s="26">
        <v>11869</v>
      </c>
      <c r="M43" s="26"/>
      <c r="N43" s="26">
        <f t="shared" si="8"/>
        <v>17465</v>
      </c>
      <c r="O43" s="26"/>
      <c r="P43" s="26">
        <v>5280</v>
      </c>
      <c r="Q43" s="27"/>
      <c r="R43" s="26">
        <v>12185</v>
      </c>
      <c r="S43" s="27"/>
      <c r="T43" s="27">
        <v>0</v>
      </c>
      <c r="U43" s="33">
        <f t="shared" si="1"/>
        <v>17465</v>
      </c>
      <c r="V43" s="16">
        <f t="shared" si="2"/>
        <v>0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</row>
    <row r="44" spans="1:186" s="15" customFormat="1" ht="13.5" x14ac:dyDescent="0.25">
      <c r="A44" s="18"/>
      <c r="B44" s="18"/>
      <c r="C44" s="18"/>
      <c r="D44" s="24" t="s">
        <v>37</v>
      </c>
      <c r="E44" s="18"/>
      <c r="F44" s="25">
        <v>0</v>
      </c>
      <c r="G44" s="25"/>
      <c r="H44" s="25">
        <v>0</v>
      </c>
      <c r="I44" s="25"/>
      <c r="J44" s="25">
        <v>11197</v>
      </c>
      <c r="K44" s="25"/>
      <c r="L44" s="25">
        <v>0</v>
      </c>
      <c r="M44" s="25"/>
      <c r="N44" s="26">
        <f t="shared" si="8"/>
        <v>11197</v>
      </c>
      <c r="O44" s="25"/>
      <c r="P44" s="25">
        <v>269</v>
      </c>
      <c r="Q44" s="34"/>
      <c r="R44" s="25">
        <v>10928</v>
      </c>
      <c r="S44" s="34"/>
      <c r="T44" s="27">
        <v>0</v>
      </c>
      <c r="U44" s="33">
        <f t="shared" si="1"/>
        <v>11197</v>
      </c>
      <c r="V44" s="16">
        <f t="shared" si="2"/>
        <v>0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</row>
    <row r="45" spans="1:186" s="15" customFormat="1" ht="13.5" x14ac:dyDescent="0.25">
      <c r="A45" s="18"/>
      <c r="B45" s="18"/>
      <c r="C45" s="18"/>
      <c r="D45" s="24" t="s">
        <v>38</v>
      </c>
      <c r="E45" s="18"/>
      <c r="F45" s="25">
        <v>9763</v>
      </c>
      <c r="G45" s="25"/>
      <c r="H45" s="25">
        <v>0</v>
      </c>
      <c r="I45" s="25"/>
      <c r="J45" s="25">
        <v>84597</v>
      </c>
      <c r="K45" s="25"/>
      <c r="L45" s="25">
        <v>0</v>
      </c>
      <c r="M45" s="25"/>
      <c r="N45" s="26">
        <f t="shared" si="8"/>
        <v>94360</v>
      </c>
      <c r="O45" s="25"/>
      <c r="P45" s="25">
        <v>35260</v>
      </c>
      <c r="Q45" s="34"/>
      <c r="R45" s="25">
        <v>59100</v>
      </c>
      <c r="S45" s="34"/>
      <c r="T45" s="27">
        <v>0</v>
      </c>
      <c r="U45" s="33">
        <f t="shared" si="1"/>
        <v>94360</v>
      </c>
      <c r="V45" s="16">
        <f t="shared" si="2"/>
        <v>0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</row>
    <row r="46" spans="1:186" s="15" customFormat="1" ht="13.5" x14ac:dyDescent="0.25">
      <c r="A46" s="24"/>
      <c r="B46" s="18"/>
      <c r="C46" s="18"/>
      <c r="D46" s="18" t="s">
        <v>74</v>
      </c>
      <c r="E46" s="18"/>
      <c r="F46" s="26">
        <v>0</v>
      </c>
      <c r="G46" s="26"/>
      <c r="H46" s="26">
        <v>0</v>
      </c>
      <c r="I46" s="26"/>
      <c r="J46" s="26">
        <v>231062</v>
      </c>
      <c r="K46" s="26"/>
      <c r="L46" s="26">
        <v>0</v>
      </c>
      <c r="M46" s="26"/>
      <c r="N46" s="26">
        <f>F46+H46+J46+L46</f>
        <v>231062</v>
      </c>
      <c r="O46" s="26"/>
      <c r="P46" s="26">
        <v>186374</v>
      </c>
      <c r="Q46" s="27"/>
      <c r="R46" s="26">
        <v>44688</v>
      </c>
      <c r="S46" s="27"/>
      <c r="T46" s="26">
        <v>0</v>
      </c>
      <c r="U46" s="33">
        <f t="shared" si="1"/>
        <v>231062</v>
      </c>
      <c r="V46" s="16">
        <f t="shared" si="2"/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</row>
    <row r="47" spans="1:186" s="15" customFormat="1" ht="13.5" x14ac:dyDescent="0.25">
      <c r="A47" s="18"/>
      <c r="B47" s="18"/>
      <c r="C47" s="18"/>
      <c r="D47" s="24"/>
      <c r="E47" s="18" t="s">
        <v>39</v>
      </c>
      <c r="F47" s="30">
        <f>SUM(F41:F46)</f>
        <v>9763</v>
      </c>
      <c r="G47" s="25"/>
      <c r="H47" s="30">
        <f>SUM(H41:H46)</f>
        <v>22457</v>
      </c>
      <c r="I47" s="25"/>
      <c r="J47" s="30">
        <f>SUM(J41:J46)</f>
        <v>351963</v>
      </c>
      <c r="K47" s="25"/>
      <c r="L47" s="30">
        <f>SUM(L41:L46)</f>
        <v>22245</v>
      </c>
      <c r="M47" s="25"/>
      <c r="N47" s="30">
        <f>SUM(N41:N46)</f>
        <v>406428</v>
      </c>
      <c r="O47" s="25"/>
      <c r="P47" s="30">
        <f>SUM(P41:P46)</f>
        <v>259271</v>
      </c>
      <c r="Q47" s="34"/>
      <c r="R47" s="30">
        <f>SUM(R41:R46)</f>
        <v>146088</v>
      </c>
      <c r="S47" s="34"/>
      <c r="T47" s="30">
        <f>SUM(T41:T46)</f>
        <v>1069</v>
      </c>
      <c r="U47" s="33">
        <f t="shared" si="1"/>
        <v>406428</v>
      </c>
      <c r="V47" s="16">
        <f t="shared" si="2"/>
        <v>0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</row>
    <row r="48" spans="1:186" s="15" customFormat="1" ht="13.5" x14ac:dyDescent="0.25">
      <c r="A48" s="24"/>
      <c r="B48" s="18"/>
      <c r="C48" s="18" t="s">
        <v>18</v>
      </c>
      <c r="D48" s="18"/>
      <c r="E48" s="18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7"/>
      <c r="T48" s="26"/>
      <c r="U48" s="33">
        <f t="shared" si="1"/>
        <v>0</v>
      </c>
      <c r="V48" s="16">
        <f t="shared" si="2"/>
        <v>0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</row>
    <row r="49" spans="1:186" s="15" customFormat="1" ht="13.5" x14ac:dyDescent="0.25">
      <c r="A49" s="18"/>
      <c r="B49" s="18"/>
      <c r="C49" s="18"/>
      <c r="D49" s="24" t="s">
        <v>66</v>
      </c>
      <c r="E49" s="18"/>
      <c r="F49" s="25">
        <v>0</v>
      </c>
      <c r="G49" s="25"/>
      <c r="H49" s="25">
        <v>0</v>
      </c>
      <c r="I49" s="25"/>
      <c r="J49" s="25">
        <v>51575</v>
      </c>
      <c r="K49" s="25"/>
      <c r="L49" s="25">
        <v>26045</v>
      </c>
      <c r="M49" s="25"/>
      <c r="N49" s="26">
        <f>F49+H49+J49+L49</f>
        <v>77620</v>
      </c>
      <c r="O49" s="25"/>
      <c r="P49" s="25">
        <v>56330</v>
      </c>
      <c r="Q49" s="34"/>
      <c r="R49" s="25">
        <v>21290</v>
      </c>
      <c r="S49" s="34"/>
      <c r="T49" s="25">
        <v>0</v>
      </c>
      <c r="U49" s="33">
        <f t="shared" si="1"/>
        <v>77620</v>
      </c>
      <c r="V49" s="16">
        <f t="shared" si="2"/>
        <v>0</v>
      </c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</row>
    <row r="50" spans="1:186" s="15" customFormat="1" ht="13.5" x14ac:dyDescent="0.25">
      <c r="A50" s="24"/>
      <c r="B50" s="18"/>
      <c r="C50" s="18"/>
      <c r="D50" s="18" t="s">
        <v>40</v>
      </c>
      <c r="E50" s="18"/>
      <c r="F50" s="26">
        <v>32276</v>
      </c>
      <c r="G50" s="26"/>
      <c r="H50" s="26">
        <v>0</v>
      </c>
      <c r="I50" s="26"/>
      <c r="J50" s="26">
        <v>17806</v>
      </c>
      <c r="K50" s="26"/>
      <c r="L50" s="26">
        <v>0</v>
      </c>
      <c r="M50" s="26"/>
      <c r="N50" s="26">
        <f t="shared" ref="N50:N53" si="9">F50+H50+J50+L50</f>
        <v>50082</v>
      </c>
      <c r="O50" s="26"/>
      <c r="P50" s="26">
        <v>0</v>
      </c>
      <c r="Q50" s="27"/>
      <c r="R50" s="26">
        <v>50082</v>
      </c>
      <c r="S50" s="27"/>
      <c r="T50" s="26">
        <v>0</v>
      </c>
      <c r="U50" s="33">
        <f t="shared" si="1"/>
        <v>50082</v>
      </c>
      <c r="V50" s="16">
        <f t="shared" si="2"/>
        <v>0</v>
      </c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</row>
    <row r="51" spans="1:186" s="15" customFormat="1" ht="13.5" x14ac:dyDescent="0.25">
      <c r="A51" s="24"/>
      <c r="B51" s="18"/>
      <c r="C51" s="18"/>
      <c r="D51" s="18" t="s">
        <v>36</v>
      </c>
      <c r="E51" s="18"/>
      <c r="F51" s="26">
        <v>0</v>
      </c>
      <c r="G51" s="26"/>
      <c r="H51" s="26">
        <v>18916</v>
      </c>
      <c r="I51" s="26"/>
      <c r="J51" s="26">
        <v>0</v>
      </c>
      <c r="K51" s="26"/>
      <c r="L51" s="26">
        <v>0</v>
      </c>
      <c r="M51" s="26"/>
      <c r="N51" s="26">
        <f t="shared" si="9"/>
        <v>18916</v>
      </c>
      <c r="O51" s="26"/>
      <c r="P51" s="26">
        <v>18015</v>
      </c>
      <c r="Q51" s="27"/>
      <c r="R51" s="26">
        <v>0</v>
      </c>
      <c r="S51" s="27"/>
      <c r="T51" s="26">
        <v>901</v>
      </c>
      <c r="U51" s="33">
        <f t="shared" si="1"/>
        <v>18916</v>
      </c>
      <c r="V51" s="16">
        <f t="shared" si="2"/>
        <v>0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</row>
    <row r="52" spans="1:186" s="15" customFormat="1" ht="13.5" x14ac:dyDescent="0.25">
      <c r="A52" s="18"/>
      <c r="B52" s="18"/>
      <c r="C52" s="18"/>
      <c r="D52" s="24" t="s">
        <v>75</v>
      </c>
      <c r="E52" s="18"/>
      <c r="F52" s="25">
        <v>20049</v>
      </c>
      <c r="G52" s="25"/>
      <c r="H52" s="25">
        <v>0</v>
      </c>
      <c r="I52" s="25"/>
      <c r="J52" s="25">
        <v>5221</v>
      </c>
      <c r="K52" s="25"/>
      <c r="L52" s="25">
        <v>0</v>
      </c>
      <c r="M52" s="25"/>
      <c r="N52" s="26">
        <f t="shared" si="9"/>
        <v>25270</v>
      </c>
      <c r="O52" s="25"/>
      <c r="P52" s="25">
        <v>18253</v>
      </c>
      <c r="Q52" s="34"/>
      <c r="R52" s="25">
        <v>7017</v>
      </c>
      <c r="S52" s="34"/>
      <c r="T52" s="25">
        <v>0</v>
      </c>
      <c r="U52" s="33">
        <f t="shared" si="1"/>
        <v>25270</v>
      </c>
      <c r="V52" s="16">
        <f t="shared" si="2"/>
        <v>0</v>
      </c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</row>
    <row r="53" spans="1:186" s="15" customFormat="1" ht="13.5" x14ac:dyDescent="0.25">
      <c r="A53" s="24"/>
      <c r="B53" s="18"/>
      <c r="C53" s="18"/>
      <c r="D53" s="18" t="s">
        <v>76</v>
      </c>
      <c r="E53" s="18"/>
      <c r="F53" s="26">
        <v>0</v>
      </c>
      <c r="G53" s="26"/>
      <c r="H53" s="26">
        <v>0</v>
      </c>
      <c r="I53" s="26"/>
      <c r="J53" s="26">
        <v>209856</v>
      </c>
      <c r="K53" s="26"/>
      <c r="L53" s="26">
        <v>0</v>
      </c>
      <c r="M53" s="26"/>
      <c r="N53" s="26">
        <f t="shared" si="9"/>
        <v>209856</v>
      </c>
      <c r="O53" s="26"/>
      <c r="P53" s="26">
        <v>158329</v>
      </c>
      <c r="Q53" s="27"/>
      <c r="R53" s="26">
        <v>41607</v>
      </c>
      <c r="S53" s="27"/>
      <c r="T53" s="26">
        <v>9920</v>
      </c>
      <c r="U53" s="33">
        <f t="shared" si="1"/>
        <v>209856</v>
      </c>
      <c r="V53" s="16">
        <f t="shared" si="2"/>
        <v>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</row>
    <row r="54" spans="1:186" s="15" customFormat="1" ht="13.5" x14ac:dyDescent="0.25">
      <c r="A54" s="18"/>
      <c r="B54" s="18"/>
      <c r="C54" s="18"/>
      <c r="D54" s="18"/>
      <c r="E54" s="24" t="s">
        <v>41</v>
      </c>
      <c r="F54" s="28">
        <f>SUM(F49:F53)</f>
        <v>52325</v>
      </c>
      <c r="G54" s="29"/>
      <c r="H54" s="28">
        <f>SUM(H49:H53)</f>
        <v>18916</v>
      </c>
      <c r="I54" s="29"/>
      <c r="J54" s="28">
        <f>SUM(J49:J53)</f>
        <v>284458</v>
      </c>
      <c r="K54" s="29"/>
      <c r="L54" s="28">
        <f>SUM(L49:L53)</f>
        <v>26045</v>
      </c>
      <c r="M54" s="29"/>
      <c r="N54" s="28">
        <f>SUM(N49:N53)</f>
        <v>381744</v>
      </c>
      <c r="O54" s="29"/>
      <c r="P54" s="28">
        <f>SUM(P49:P53)</f>
        <v>250927</v>
      </c>
      <c r="Q54" s="31"/>
      <c r="R54" s="28">
        <f>SUM(R49:R53)</f>
        <v>119996</v>
      </c>
      <c r="S54" s="31"/>
      <c r="T54" s="28">
        <f>SUM(T49:T53)</f>
        <v>10821</v>
      </c>
      <c r="U54" s="33">
        <f t="shared" si="1"/>
        <v>381744</v>
      </c>
      <c r="V54" s="16">
        <f t="shared" si="2"/>
        <v>0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</row>
    <row r="55" spans="1:186" s="15" customFormat="1" ht="13.5" x14ac:dyDescent="0.25">
      <c r="A55" s="18"/>
      <c r="B55" s="18"/>
      <c r="C55" s="18"/>
      <c r="D55" s="24"/>
      <c r="E55" s="18" t="s">
        <v>42</v>
      </c>
      <c r="F55" s="30">
        <f>+F54+F47+F39+F31+F24+F34</f>
        <v>185131</v>
      </c>
      <c r="G55" s="25"/>
      <c r="H55" s="30">
        <f>+H54+H47+H39+H31+H24+H34</f>
        <v>61937</v>
      </c>
      <c r="I55" s="25"/>
      <c r="J55" s="30">
        <f>+J54+J47+J39+J31+J24+J34</f>
        <v>1624373</v>
      </c>
      <c r="K55" s="25"/>
      <c r="L55" s="30">
        <f>+L54+L47+L39+L31+L24+L34</f>
        <v>86644</v>
      </c>
      <c r="M55" s="25"/>
      <c r="N55" s="30">
        <f>+N54+N47+N39+N31+N24+N34</f>
        <v>1958085</v>
      </c>
      <c r="O55" s="25"/>
      <c r="P55" s="30">
        <f>+P54+P47+P39+P31+P24+P34</f>
        <v>1455544</v>
      </c>
      <c r="Q55" s="34"/>
      <c r="R55" s="30">
        <f>+R54+R47+R39+R31+R24+R34</f>
        <v>489672</v>
      </c>
      <c r="S55" s="34"/>
      <c r="T55" s="30">
        <f>+T54+T47+T39+T31+T24+T34</f>
        <v>12869</v>
      </c>
      <c r="U55" s="33">
        <f>+U54+U47+U39+U31+U24+U34</f>
        <v>1958085</v>
      </c>
      <c r="V55" s="16">
        <f t="shared" si="2"/>
        <v>0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</row>
    <row r="56" spans="1:186" s="15" customFormat="1" ht="13.5" x14ac:dyDescent="0.25">
      <c r="A56" s="24"/>
      <c r="B56" s="18" t="s">
        <v>19</v>
      </c>
      <c r="C56" s="18"/>
      <c r="D56" s="18"/>
      <c r="E56" s="18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7"/>
      <c r="T56" s="26"/>
      <c r="U56" s="33">
        <f t="shared" si="1"/>
        <v>0</v>
      </c>
      <c r="V56" s="16">
        <f t="shared" si="2"/>
        <v>0</v>
      </c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</row>
    <row r="57" spans="1:186" s="15" customFormat="1" ht="13.5" x14ac:dyDescent="0.25">
      <c r="A57" s="18"/>
      <c r="B57" s="18"/>
      <c r="C57" s="18" t="s">
        <v>14</v>
      </c>
      <c r="D57" s="24"/>
      <c r="E57" s="18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34"/>
      <c r="R57" s="25"/>
      <c r="S57" s="34"/>
      <c r="T57" s="25"/>
      <c r="U57" s="33">
        <f t="shared" si="1"/>
        <v>0</v>
      </c>
      <c r="V57" s="16">
        <f t="shared" si="2"/>
        <v>0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</row>
    <row r="58" spans="1:186" s="15" customFormat="1" ht="13.5" x14ac:dyDescent="0.25">
      <c r="A58" s="24"/>
      <c r="B58" s="18"/>
      <c r="C58" s="18"/>
      <c r="D58" s="18" t="s">
        <v>43</v>
      </c>
      <c r="E58" s="18"/>
      <c r="F58" s="26">
        <v>6661</v>
      </c>
      <c r="G58" s="26"/>
      <c r="H58" s="26">
        <v>0</v>
      </c>
      <c r="I58" s="26"/>
      <c r="J58" s="26">
        <v>13383</v>
      </c>
      <c r="K58" s="26"/>
      <c r="L58" s="26">
        <v>0</v>
      </c>
      <c r="M58" s="26"/>
      <c r="N58" s="26">
        <f>F58+H58+J58+L58</f>
        <v>20044</v>
      </c>
      <c r="O58" s="26"/>
      <c r="P58" s="26">
        <v>16861</v>
      </c>
      <c r="Q58" s="27"/>
      <c r="R58" s="26">
        <v>3183</v>
      </c>
      <c r="S58" s="27"/>
      <c r="T58" s="26">
        <v>0</v>
      </c>
      <c r="U58" s="33">
        <f t="shared" si="1"/>
        <v>20044</v>
      </c>
      <c r="V58" s="16">
        <f t="shared" si="2"/>
        <v>0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</row>
    <row r="59" spans="1:186" s="15" customFormat="1" ht="13.5" x14ac:dyDescent="0.25">
      <c r="A59" s="18"/>
      <c r="B59" s="18"/>
      <c r="C59" s="18"/>
      <c r="D59" s="24"/>
      <c r="E59" s="18" t="s">
        <v>35</v>
      </c>
      <c r="F59" s="30">
        <f>SUM(F58:F58)</f>
        <v>6661</v>
      </c>
      <c r="G59" s="25"/>
      <c r="H59" s="30">
        <f>SUM(H58:H58)</f>
        <v>0</v>
      </c>
      <c r="I59" s="25"/>
      <c r="J59" s="30">
        <f>SUM(J58:J58)</f>
        <v>13383</v>
      </c>
      <c r="K59" s="25"/>
      <c r="L59" s="30">
        <f>SUM(L58:L58)</f>
        <v>0</v>
      </c>
      <c r="M59" s="25"/>
      <c r="N59" s="30">
        <f>SUM(F59:L59)</f>
        <v>20044</v>
      </c>
      <c r="O59" s="25"/>
      <c r="P59" s="30">
        <f>SUM(P58:P58)</f>
        <v>16861</v>
      </c>
      <c r="Q59" s="34"/>
      <c r="R59" s="30">
        <f>SUM(R58:R58)</f>
        <v>3183</v>
      </c>
      <c r="S59" s="34"/>
      <c r="T59" s="30">
        <f>SUM(T58:T58)</f>
        <v>0</v>
      </c>
      <c r="U59" s="33">
        <f t="shared" si="1"/>
        <v>20044</v>
      </c>
      <c r="V59" s="16">
        <f t="shared" si="2"/>
        <v>0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</row>
    <row r="60" spans="1:186" s="15" customFormat="1" ht="13.5" x14ac:dyDescent="0.25">
      <c r="A60" s="24"/>
      <c r="B60" s="18"/>
      <c r="C60" s="18" t="s">
        <v>15</v>
      </c>
      <c r="D60" s="18"/>
      <c r="E60" s="18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7"/>
      <c r="T60" s="26"/>
      <c r="U60" s="33">
        <f t="shared" si="1"/>
        <v>0</v>
      </c>
      <c r="V60" s="16">
        <f t="shared" si="2"/>
        <v>0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</row>
    <row r="61" spans="1:186" s="15" customFormat="1" ht="13.5" x14ac:dyDescent="0.25">
      <c r="A61" s="18"/>
      <c r="B61" s="18"/>
      <c r="C61" s="18"/>
      <c r="D61" s="24" t="s">
        <v>98</v>
      </c>
      <c r="E61" s="18"/>
      <c r="F61" s="25">
        <v>0</v>
      </c>
      <c r="G61" s="25"/>
      <c r="H61" s="25"/>
      <c r="I61" s="25"/>
      <c r="J61" s="25">
        <v>50123</v>
      </c>
      <c r="K61" s="25"/>
      <c r="L61" s="25">
        <v>0</v>
      </c>
      <c r="M61" s="25"/>
      <c r="N61" s="26">
        <f>F61+H61+J61+L61</f>
        <v>50123</v>
      </c>
      <c r="O61" s="25"/>
      <c r="P61" s="25">
        <v>0</v>
      </c>
      <c r="Q61" s="34"/>
      <c r="R61" s="25">
        <v>50123</v>
      </c>
      <c r="S61" s="34"/>
      <c r="T61" s="25">
        <v>0</v>
      </c>
      <c r="U61" s="33">
        <f t="shared" si="1"/>
        <v>50123</v>
      </c>
      <c r="V61" s="16">
        <f t="shared" si="2"/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</row>
    <row r="62" spans="1:186" s="15" customFormat="1" ht="13.5" x14ac:dyDescent="0.25">
      <c r="A62" s="18"/>
      <c r="B62" s="18"/>
      <c r="C62" s="18"/>
      <c r="D62" s="18"/>
      <c r="E62" s="24" t="s">
        <v>44</v>
      </c>
      <c r="F62" s="28">
        <f>SUM(F61:F61)</f>
        <v>0</v>
      </c>
      <c r="G62" s="29"/>
      <c r="H62" s="28">
        <f>SUM(H61:H61)</f>
        <v>0</v>
      </c>
      <c r="I62" s="29"/>
      <c r="J62" s="28">
        <f>SUM(J61:J61)</f>
        <v>50123</v>
      </c>
      <c r="K62" s="29"/>
      <c r="L62" s="28">
        <f>SUM(L61:L61)</f>
        <v>0</v>
      </c>
      <c r="M62" s="29"/>
      <c r="N62" s="28">
        <f>SUM(N61:N61)</f>
        <v>50123</v>
      </c>
      <c r="O62" s="29"/>
      <c r="P62" s="28">
        <f>SUM(P61:P61)</f>
        <v>0</v>
      </c>
      <c r="Q62" s="31"/>
      <c r="R62" s="28">
        <f>SUM(R61:R61)</f>
        <v>50123</v>
      </c>
      <c r="S62" s="31"/>
      <c r="T62" s="28">
        <f>SUM(T61:T61)</f>
        <v>0</v>
      </c>
      <c r="U62" s="33">
        <f t="shared" si="1"/>
        <v>50123</v>
      </c>
      <c r="V62" s="16">
        <f t="shared" si="2"/>
        <v>0</v>
      </c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</row>
    <row r="63" spans="1:186" s="15" customFormat="1" ht="13.5" x14ac:dyDescent="0.25">
      <c r="A63" s="18"/>
      <c r="B63" s="18"/>
      <c r="C63" s="18" t="s">
        <v>20</v>
      </c>
      <c r="D63" s="24"/>
      <c r="E63" s="18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34"/>
      <c r="R63" s="25"/>
      <c r="S63" s="34"/>
      <c r="T63" s="25"/>
      <c r="U63" s="33">
        <f t="shared" si="1"/>
        <v>0</v>
      </c>
      <c r="V63" s="16">
        <f t="shared" si="2"/>
        <v>0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</row>
    <row r="64" spans="1:186" s="15" customFormat="1" ht="13.5" x14ac:dyDescent="0.25">
      <c r="A64" s="24"/>
      <c r="B64" s="18"/>
      <c r="C64" s="18"/>
      <c r="D64" s="18" t="s">
        <v>90</v>
      </c>
      <c r="E64" s="18"/>
      <c r="F64" s="26">
        <v>16466</v>
      </c>
      <c r="G64" s="26"/>
      <c r="H64" s="26">
        <v>668546</v>
      </c>
      <c r="I64" s="26"/>
      <c r="J64" s="26">
        <v>41831</v>
      </c>
      <c r="K64" s="26"/>
      <c r="L64" s="26">
        <v>0</v>
      </c>
      <c r="M64" s="26"/>
      <c r="N64" s="26">
        <f>F64+H64+J64+L64</f>
        <v>726843</v>
      </c>
      <c r="O64" s="26"/>
      <c r="P64" s="26">
        <v>300338</v>
      </c>
      <c r="Q64" s="27"/>
      <c r="R64" s="26">
        <v>351505</v>
      </c>
      <c r="S64" s="27"/>
      <c r="T64" s="26">
        <v>75000</v>
      </c>
      <c r="U64" s="33">
        <f t="shared" si="1"/>
        <v>726843</v>
      </c>
      <c r="V64" s="16">
        <f t="shared" si="2"/>
        <v>0</v>
      </c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</row>
    <row r="65" spans="1:186" s="15" customFormat="1" ht="13.5" x14ac:dyDescent="0.25">
      <c r="A65" s="18"/>
      <c r="B65" s="18"/>
      <c r="C65" s="18"/>
      <c r="D65" s="24"/>
      <c r="E65" s="18" t="s">
        <v>77</v>
      </c>
      <c r="F65" s="30">
        <f>SUM(F64:F64)</f>
        <v>16466</v>
      </c>
      <c r="G65" s="25"/>
      <c r="H65" s="30">
        <f>SUM(H64:H64)</f>
        <v>668546</v>
      </c>
      <c r="I65" s="25"/>
      <c r="J65" s="30">
        <f>SUM(J64:J64)</f>
        <v>41831</v>
      </c>
      <c r="K65" s="25"/>
      <c r="L65" s="30">
        <f>SUM(L64:L64)</f>
        <v>0</v>
      </c>
      <c r="M65" s="25"/>
      <c r="N65" s="30">
        <f>SUM(F65:L65)</f>
        <v>726843</v>
      </c>
      <c r="O65" s="25"/>
      <c r="P65" s="30">
        <f>SUM(P64:P64)</f>
        <v>300338</v>
      </c>
      <c r="Q65" s="34"/>
      <c r="R65" s="30">
        <f>SUM(R64:R64)</f>
        <v>351505</v>
      </c>
      <c r="S65" s="34"/>
      <c r="T65" s="30">
        <f>SUM(T64:T64)</f>
        <v>75000</v>
      </c>
      <c r="U65" s="33">
        <f t="shared" si="1"/>
        <v>726843</v>
      </c>
      <c r="V65" s="16">
        <f t="shared" si="2"/>
        <v>0</v>
      </c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</row>
    <row r="66" spans="1:186" s="15" customFormat="1" ht="13.5" x14ac:dyDescent="0.25">
      <c r="A66" s="18"/>
      <c r="B66" s="18"/>
      <c r="C66" s="18"/>
      <c r="D66" s="18"/>
      <c r="E66" s="24" t="s">
        <v>78</v>
      </c>
      <c r="F66" s="28">
        <f>+F65+F59+F62</f>
        <v>23127</v>
      </c>
      <c r="G66" s="29"/>
      <c r="H66" s="28">
        <f>+H65+H59+H62</f>
        <v>668546</v>
      </c>
      <c r="I66" s="29"/>
      <c r="J66" s="28">
        <f>+J65+J59+J62</f>
        <v>105337</v>
      </c>
      <c r="K66" s="29"/>
      <c r="L66" s="28">
        <f>+L65+L59+L62</f>
        <v>0</v>
      </c>
      <c r="M66" s="29"/>
      <c r="N66" s="28">
        <f>+N65+N59+N62</f>
        <v>797010</v>
      </c>
      <c r="O66" s="29"/>
      <c r="P66" s="28">
        <f>+P65+P59+P62</f>
        <v>317199</v>
      </c>
      <c r="Q66" s="31"/>
      <c r="R66" s="28">
        <f>+R65+R59+R62</f>
        <v>404811</v>
      </c>
      <c r="S66" s="31"/>
      <c r="T66" s="28">
        <f>+T65+T59+T62</f>
        <v>75000</v>
      </c>
      <c r="U66" s="33">
        <f t="shared" si="1"/>
        <v>797010</v>
      </c>
      <c r="V66" s="16">
        <f t="shared" si="2"/>
        <v>0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</row>
    <row r="67" spans="1:186" s="15" customFormat="1" ht="13.5" x14ac:dyDescent="0.25">
      <c r="A67" s="18"/>
      <c r="B67" s="18" t="s">
        <v>21</v>
      </c>
      <c r="C67" s="18"/>
      <c r="D67" s="24"/>
      <c r="E67" s="18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34"/>
      <c r="R67" s="25"/>
      <c r="S67" s="34"/>
      <c r="T67" s="25"/>
      <c r="U67" s="33">
        <f t="shared" si="1"/>
        <v>0</v>
      </c>
      <c r="V67" s="16">
        <f t="shared" si="2"/>
        <v>0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</row>
    <row r="68" spans="1:186" s="15" customFormat="1" ht="13.5" x14ac:dyDescent="0.25">
      <c r="A68" s="18"/>
      <c r="B68" s="18"/>
      <c r="C68" s="18" t="s">
        <v>69</v>
      </c>
      <c r="D68" s="24"/>
      <c r="E68" s="18"/>
      <c r="F68" s="25">
        <v>1690</v>
      </c>
      <c r="G68" s="25"/>
      <c r="H68" s="25">
        <v>0</v>
      </c>
      <c r="I68" s="25"/>
      <c r="J68" s="25">
        <v>1476</v>
      </c>
      <c r="K68" s="25"/>
      <c r="L68" s="25">
        <v>0</v>
      </c>
      <c r="M68" s="25"/>
      <c r="N68" s="26">
        <f t="shared" ref="N68:N71" si="10">F68+H68+J68+L68</f>
        <v>3166</v>
      </c>
      <c r="O68" s="25"/>
      <c r="P68" s="25">
        <v>503</v>
      </c>
      <c r="Q68" s="34"/>
      <c r="R68" s="25">
        <v>2663</v>
      </c>
      <c r="S68" s="34"/>
      <c r="T68" s="25">
        <v>0</v>
      </c>
      <c r="U68" s="33">
        <f t="shared" si="1"/>
        <v>3166</v>
      </c>
      <c r="V68" s="16">
        <f t="shared" si="2"/>
        <v>0</v>
      </c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</row>
    <row r="69" spans="1:186" s="15" customFormat="1" ht="13.5" x14ac:dyDescent="0.25">
      <c r="A69" s="24"/>
      <c r="B69" s="18"/>
      <c r="C69" s="18" t="s">
        <v>45</v>
      </c>
      <c r="D69" s="18"/>
      <c r="E69" s="18"/>
      <c r="F69" s="26">
        <v>0</v>
      </c>
      <c r="G69" s="26"/>
      <c r="H69" s="26">
        <v>0</v>
      </c>
      <c r="I69" s="26"/>
      <c r="J69" s="26">
        <v>1683</v>
      </c>
      <c r="K69" s="26"/>
      <c r="L69" s="26">
        <v>666</v>
      </c>
      <c r="M69" s="26"/>
      <c r="N69" s="26">
        <f t="shared" si="10"/>
        <v>2349</v>
      </c>
      <c r="O69" s="26"/>
      <c r="P69" s="26">
        <v>1891</v>
      </c>
      <c r="Q69" s="27"/>
      <c r="R69" s="26">
        <v>458</v>
      </c>
      <c r="S69" s="27"/>
      <c r="T69" s="26">
        <v>0</v>
      </c>
      <c r="U69" s="33">
        <f t="shared" si="1"/>
        <v>2349</v>
      </c>
      <c r="V69" s="16">
        <f t="shared" si="2"/>
        <v>0</v>
      </c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</row>
    <row r="70" spans="1:186" s="15" customFormat="1" ht="13.5" x14ac:dyDescent="0.25">
      <c r="A70" s="18"/>
      <c r="B70" s="18"/>
      <c r="C70" s="18" t="s">
        <v>72</v>
      </c>
      <c r="D70" s="24"/>
      <c r="E70" s="18"/>
      <c r="F70" s="25">
        <v>0</v>
      </c>
      <c r="G70" s="25"/>
      <c r="H70" s="25">
        <v>0</v>
      </c>
      <c r="I70" s="25"/>
      <c r="J70" s="25">
        <v>1630</v>
      </c>
      <c r="K70" s="25"/>
      <c r="L70" s="25">
        <v>0</v>
      </c>
      <c r="M70" s="25"/>
      <c r="N70" s="26">
        <f t="shared" si="10"/>
        <v>1630</v>
      </c>
      <c r="O70" s="25"/>
      <c r="P70" s="25">
        <v>880</v>
      </c>
      <c r="Q70" s="34"/>
      <c r="R70" s="25">
        <v>750</v>
      </c>
      <c r="S70" s="34"/>
      <c r="T70" s="25">
        <v>0</v>
      </c>
      <c r="U70" s="33">
        <f t="shared" si="1"/>
        <v>1630</v>
      </c>
      <c r="V70" s="16">
        <f t="shared" si="2"/>
        <v>0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</row>
    <row r="71" spans="1:186" s="15" customFormat="1" ht="13.5" x14ac:dyDescent="0.25">
      <c r="A71" s="18"/>
      <c r="B71" s="18"/>
      <c r="C71" s="18" t="s">
        <v>79</v>
      </c>
      <c r="D71" s="18"/>
      <c r="E71" s="24"/>
      <c r="F71" s="31">
        <v>0</v>
      </c>
      <c r="G71" s="29"/>
      <c r="H71" s="31">
        <v>164983</v>
      </c>
      <c r="I71" s="31"/>
      <c r="J71" s="31">
        <v>698680</v>
      </c>
      <c r="K71" s="31"/>
      <c r="L71" s="31">
        <v>0</v>
      </c>
      <c r="M71" s="31"/>
      <c r="N71" s="26">
        <f t="shared" si="10"/>
        <v>863663</v>
      </c>
      <c r="O71" s="31"/>
      <c r="P71" s="31">
        <v>364938</v>
      </c>
      <c r="Q71" s="31"/>
      <c r="R71" s="31">
        <v>498725</v>
      </c>
      <c r="S71" s="31"/>
      <c r="T71" s="31">
        <v>0</v>
      </c>
      <c r="U71" s="33">
        <f t="shared" si="1"/>
        <v>863663</v>
      </c>
      <c r="V71" s="16">
        <f t="shared" si="2"/>
        <v>0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</row>
    <row r="72" spans="1:186" s="15" customFormat="1" ht="13.5" x14ac:dyDescent="0.25">
      <c r="A72" s="18"/>
      <c r="B72" s="18"/>
      <c r="C72" s="18"/>
      <c r="D72" s="24"/>
      <c r="E72" s="18" t="s">
        <v>80</v>
      </c>
      <c r="F72" s="30">
        <f>SUM(F68:F71)</f>
        <v>1690</v>
      </c>
      <c r="G72" s="25"/>
      <c r="H72" s="30">
        <f>SUM(H68:H71)</f>
        <v>164983</v>
      </c>
      <c r="I72" s="25"/>
      <c r="J72" s="30">
        <f>SUM(J68:J71)</f>
        <v>703469</v>
      </c>
      <c r="K72" s="25"/>
      <c r="L72" s="30">
        <f>SUM(L68:L71)</f>
        <v>666</v>
      </c>
      <c r="M72" s="25"/>
      <c r="N72" s="30">
        <f>SUM(F72:L72)</f>
        <v>870808</v>
      </c>
      <c r="O72" s="25"/>
      <c r="P72" s="30">
        <f>SUM(P68:P71)</f>
        <v>368212</v>
      </c>
      <c r="Q72" s="34"/>
      <c r="R72" s="30">
        <f>SUM(R68:R71)</f>
        <v>502596</v>
      </c>
      <c r="S72" s="34"/>
      <c r="T72" s="30">
        <f>SUM(T68:T71)</f>
        <v>0</v>
      </c>
      <c r="U72" s="33">
        <f t="shared" si="1"/>
        <v>870808</v>
      </c>
      <c r="V72" s="16">
        <f t="shared" si="2"/>
        <v>0</v>
      </c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</row>
    <row r="73" spans="1:186" s="15" customFormat="1" ht="13.5" x14ac:dyDescent="0.25">
      <c r="A73" s="24"/>
      <c r="B73" s="18" t="s">
        <v>22</v>
      </c>
      <c r="C73" s="18"/>
      <c r="D73" s="18"/>
      <c r="E73" s="18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7"/>
      <c r="R73" s="26"/>
      <c r="S73" s="27"/>
      <c r="T73" s="26"/>
      <c r="U73" s="33">
        <f t="shared" si="1"/>
        <v>0</v>
      </c>
      <c r="V73" s="16">
        <f t="shared" si="2"/>
        <v>0</v>
      </c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</row>
    <row r="74" spans="1:186" s="15" customFormat="1" ht="13.5" x14ac:dyDescent="0.25">
      <c r="A74" s="18"/>
      <c r="B74" s="18"/>
      <c r="C74" s="18" t="s">
        <v>23</v>
      </c>
      <c r="D74" s="24"/>
      <c r="E74" s="18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34"/>
      <c r="R74" s="25"/>
      <c r="S74" s="34"/>
      <c r="T74" s="25"/>
      <c r="U74" s="33">
        <f t="shared" si="1"/>
        <v>0</v>
      </c>
      <c r="V74" s="16">
        <f t="shared" si="2"/>
        <v>0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</row>
    <row r="75" spans="1:186" s="15" customFormat="1" ht="13.5" x14ac:dyDescent="0.25">
      <c r="A75" s="18"/>
      <c r="B75" s="18"/>
      <c r="C75" s="18"/>
      <c r="D75" s="24" t="s">
        <v>36</v>
      </c>
      <c r="E75" s="18"/>
      <c r="F75" s="25">
        <v>0</v>
      </c>
      <c r="G75" s="25"/>
      <c r="H75" s="25">
        <v>3827</v>
      </c>
      <c r="I75" s="25"/>
      <c r="J75" s="25">
        <v>0</v>
      </c>
      <c r="K75" s="25"/>
      <c r="L75" s="25">
        <v>0</v>
      </c>
      <c r="M75" s="25"/>
      <c r="N75" s="26">
        <f>F75+H75+J75+L75</f>
        <v>3827</v>
      </c>
      <c r="O75" s="25"/>
      <c r="P75" s="25">
        <v>3645</v>
      </c>
      <c r="Q75" s="34"/>
      <c r="R75" s="25">
        <v>0</v>
      </c>
      <c r="S75" s="34"/>
      <c r="T75" s="25">
        <v>182</v>
      </c>
      <c r="U75" s="33">
        <f t="shared" si="1"/>
        <v>3827</v>
      </c>
      <c r="V75" s="16">
        <f t="shared" si="2"/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</row>
    <row r="76" spans="1:186" s="15" customFormat="1" ht="13.5" x14ac:dyDescent="0.25">
      <c r="A76" s="24"/>
      <c r="B76" s="18"/>
      <c r="C76" s="18"/>
      <c r="D76" s="18" t="s">
        <v>69</v>
      </c>
      <c r="E76" s="18"/>
      <c r="F76" s="26">
        <v>0</v>
      </c>
      <c r="G76" s="26"/>
      <c r="H76" s="26">
        <v>0</v>
      </c>
      <c r="I76" s="26"/>
      <c r="J76" s="26">
        <v>661</v>
      </c>
      <c r="K76" s="26"/>
      <c r="L76" s="26">
        <v>0</v>
      </c>
      <c r="M76" s="26"/>
      <c r="N76" s="26">
        <f>F76+H76+J76+L76</f>
        <v>661</v>
      </c>
      <c r="O76" s="26"/>
      <c r="P76" s="26">
        <v>0</v>
      </c>
      <c r="Q76" s="27"/>
      <c r="R76" s="26">
        <v>661</v>
      </c>
      <c r="S76" s="27"/>
      <c r="T76" s="26">
        <v>0</v>
      </c>
      <c r="U76" s="33">
        <f t="shared" si="1"/>
        <v>661</v>
      </c>
      <c r="V76" s="16">
        <f t="shared" si="2"/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</row>
    <row r="77" spans="1:186" s="15" customFormat="1" ht="13.5" x14ac:dyDescent="0.25">
      <c r="A77" s="18"/>
      <c r="B77" s="18"/>
      <c r="C77" s="18"/>
      <c r="D77" s="18"/>
      <c r="E77" s="24" t="s">
        <v>46</v>
      </c>
      <c r="F77" s="28">
        <f>SUM(F75:F76)</f>
        <v>0</v>
      </c>
      <c r="G77" s="29"/>
      <c r="H77" s="28">
        <f>SUM(H75:H76)</f>
        <v>3827</v>
      </c>
      <c r="I77" s="29"/>
      <c r="J77" s="28">
        <f>SUM(J75:J76)</f>
        <v>661</v>
      </c>
      <c r="K77" s="29"/>
      <c r="L77" s="28">
        <f>SUM(L75:L76)</f>
        <v>0</v>
      </c>
      <c r="M77" s="29"/>
      <c r="N77" s="28">
        <f>SUM(N75:N76)</f>
        <v>4488</v>
      </c>
      <c r="O77" s="29"/>
      <c r="P77" s="28">
        <f>SUM(P75:P76)</f>
        <v>3645</v>
      </c>
      <c r="Q77" s="31"/>
      <c r="R77" s="28">
        <f>SUM(R75:R76)</f>
        <v>661</v>
      </c>
      <c r="S77" s="31"/>
      <c r="T77" s="28">
        <f>SUM(T75:T76)</f>
        <v>182</v>
      </c>
      <c r="U77" s="33">
        <f t="shared" ref="U77:U115" si="11">SUM(P77:T77)</f>
        <v>4488</v>
      </c>
      <c r="V77" s="16">
        <f t="shared" ref="V77:V116" si="12">+N77-U77</f>
        <v>0</v>
      </c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</row>
    <row r="78" spans="1:186" s="15" customFormat="1" ht="13.5" x14ac:dyDescent="0.25">
      <c r="A78" s="18"/>
      <c r="B78" s="18"/>
      <c r="C78" s="18" t="s">
        <v>24</v>
      </c>
      <c r="D78" s="24"/>
      <c r="E78" s="18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34"/>
      <c r="R78" s="25"/>
      <c r="S78" s="34"/>
      <c r="T78" s="25"/>
      <c r="U78" s="33">
        <f t="shared" si="11"/>
        <v>0</v>
      </c>
      <c r="V78" s="16">
        <f t="shared" si="12"/>
        <v>0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</row>
    <row r="79" spans="1:186" s="15" customFormat="1" ht="13.5" x14ac:dyDescent="0.25">
      <c r="A79" s="24"/>
      <c r="B79" s="18"/>
      <c r="C79" s="18"/>
      <c r="D79" s="18" t="s">
        <v>47</v>
      </c>
      <c r="E79" s="18"/>
      <c r="F79" s="26">
        <v>15422</v>
      </c>
      <c r="G79" s="26"/>
      <c r="H79" s="26">
        <v>0</v>
      </c>
      <c r="I79" s="26"/>
      <c r="J79" s="26">
        <v>52625</v>
      </c>
      <c r="K79" s="26"/>
      <c r="L79" s="26">
        <v>0</v>
      </c>
      <c r="M79" s="26"/>
      <c r="N79" s="26">
        <f>F79+H79+J79+L79</f>
        <v>68047</v>
      </c>
      <c r="O79" s="26"/>
      <c r="P79" s="26">
        <v>10305</v>
      </c>
      <c r="Q79" s="27"/>
      <c r="R79" s="26">
        <v>57742</v>
      </c>
      <c r="S79" s="27"/>
      <c r="T79" s="26">
        <v>0</v>
      </c>
      <c r="U79" s="33">
        <f t="shared" si="11"/>
        <v>68047</v>
      </c>
      <c r="V79" s="16">
        <f t="shared" si="12"/>
        <v>0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</row>
    <row r="80" spans="1:186" s="15" customFormat="1" ht="13.5" x14ac:dyDescent="0.25">
      <c r="A80" s="18"/>
      <c r="B80" s="18"/>
      <c r="C80" s="18"/>
      <c r="D80" s="24" t="s">
        <v>36</v>
      </c>
      <c r="E80" s="18"/>
      <c r="F80" s="25">
        <v>0</v>
      </c>
      <c r="G80" s="25"/>
      <c r="H80" s="25">
        <v>9266</v>
      </c>
      <c r="I80" s="25"/>
      <c r="J80" s="25">
        <v>0</v>
      </c>
      <c r="K80" s="25"/>
      <c r="L80" s="25">
        <v>0</v>
      </c>
      <c r="M80" s="25"/>
      <c r="N80" s="26">
        <f>F80+H80+J80+L80</f>
        <v>9266</v>
      </c>
      <c r="O80" s="25"/>
      <c r="P80" s="25">
        <v>8825</v>
      </c>
      <c r="Q80" s="34"/>
      <c r="R80" s="25">
        <v>0</v>
      </c>
      <c r="S80" s="34"/>
      <c r="T80" s="25">
        <v>441</v>
      </c>
      <c r="U80" s="33">
        <f t="shared" si="11"/>
        <v>9266</v>
      </c>
      <c r="V80" s="16">
        <f t="shared" si="12"/>
        <v>0</v>
      </c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</row>
    <row r="81" spans="1:186" s="15" customFormat="1" ht="13.5" x14ac:dyDescent="0.25">
      <c r="A81" s="18"/>
      <c r="B81" s="18"/>
      <c r="C81" s="18"/>
      <c r="D81" s="18"/>
      <c r="E81" s="24" t="s">
        <v>48</v>
      </c>
      <c r="F81" s="28">
        <f>SUM(F79:F80)</f>
        <v>15422</v>
      </c>
      <c r="G81" s="29"/>
      <c r="H81" s="28">
        <f>SUM(H79:H80)</f>
        <v>9266</v>
      </c>
      <c r="I81" s="29"/>
      <c r="J81" s="28">
        <f>SUM(J79:J80)</f>
        <v>52625</v>
      </c>
      <c r="K81" s="29"/>
      <c r="L81" s="28">
        <f>SUM(L79:L80)</f>
        <v>0</v>
      </c>
      <c r="M81" s="29"/>
      <c r="N81" s="28">
        <f>SUM(N79:N80)</f>
        <v>77313</v>
      </c>
      <c r="O81" s="29"/>
      <c r="P81" s="28">
        <f>SUM(P79:P80)</f>
        <v>19130</v>
      </c>
      <c r="Q81" s="31"/>
      <c r="R81" s="28">
        <f>SUM(R79:R80)</f>
        <v>57742</v>
      </c>
      <c r="S81" s="31"/>
      <c r="T81" s="28">
        <f>SUM(T79:T80)</f>
        <v>441</v>
      </c>
      <c r="U81" s="33">
        <f t="shared" si="11"/>
        <v>77313</v>
      </c>
      <c r="V81" s="16">
        <f t="shared" si="12"/>
        <v>0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</row>
    <row r="82" spans="1:186" s="15" customFormat="1" ht="13.5" x14ac:dyDescent="0.25">
      <c r="A82" s="18"/>
      <c r="B82" s="18"/>
      <c r="C82" s="18" t="s">
        <v>25</v>
      </c>
      <c r="D82" s="24"/>
      <c r="E82" s="18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34"/>
      <c r="R82" s="25"/>
      <c r="S82" s="34"/>
      <c r="T82" s="25"/>
      <c r="U82" s="33">
        <f t="shared" si="11"/>
        <v>0</v>
      </c>
      <c r="V82" s="16">
        <f t="shared" si="12"/>
        <v>0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</row>
    <row r="83" spans="1:186" s="15" customFormat="1" ht="13.5" x14ac:dyDescent="0.25">
      <c r="A83" s="24"/>
      <c r="B83" s="18"/>
      <c r="C83" s="18"/>
      <c r="D83" s="18" t="s">
        <v>49</v>
      </c>
      <c r="E83" s="18"/>
      <c r="F83" s="26">
        <v>0</v>
      </c>
      <c r="G83" s="26"/>
      <c r="H83" s="26">
        <v>0</v>
      </c>
      <c r="I83" s="26"/>
      <c r="J83" s="26">
        <v>0</v>
      </c>
      <c r="K83" s="26"/>
      <c r="L83" s="26">
        <v>184380</v>
      </c>
      <c r="M83" s="26"/>
      <c r="N83" s="26">
        <f>F83+H83+J83+L83</f>
        <v>184380</v>
      </c>
      <c r="O83" s="26"/>
      <c r="P83" s="26">
        <v>30093</v>
      </c>
      <c r="Q83" s="27"/>
      <c r="R83" s="26">
        <v>154287</v>
      </c>
      <c r="S83" s="27"/>
      <c r="T83" s="26">
        <v>0</v>
      </c>
      <c r="U83" s="33">
        <f t="shared" si="11"/>
        <v>184380</v>
      </c>
      <c r="V83" s="16">
        <f t="shared" si="12"/>
        <v>0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</row>
    <row r="84" spans="1:186" s="15" customFormat="1" ht="13.5" x14ac:dyDescent="0.25">
      <c r="A84" s="24"/>
      <c r="B84" s="18"/>
      <c r="C84" s="18"/>
      <c r="D84" s="18" t="s">
        <v>100</v>
      </c>
      <c r="E84" s="18"/>
      <c r="F84" s="26">
        <v>0</v>
      </c>
      <c r="G84" s="26"/>
      <c r="H84" s="26">
        <v>0</v>
      </c>
      <c r="I84" s="26"/>
      <c r="J84" s="26">
        <v>438</v>
      </c>
      <c r="K84" s="26"/>
      <c r="L84" s="26">
        <v>0</v>
      </c>
      <c r="M84" s="26"/>
      <c r="N84" s="26">
        <f>F84+H84+J84+L84</f>
        <v>438</v>
      </c>
      <c r="O84" s="26"/>
      <c r="P84" s="26">
        <v>0</v>
      </c>
      <c r="Q84" s="27"/>
      <c r="R84" s="26">
        <v>438</v>
      </c>
      <c r="S84" s="27"/>
      <c r="T84" s="26">
        <v>0</v>
      </c>
      <c r="U84" s="33">
        <f t="shared" si="11"/>
        <v>438</v>
      </c>
      <c r="V84" s="16">
        <f t="shared" si="12"/>
        <v>0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</row>
    <row r="85" spans="1:186" s="15" customFormat="1" ht="13.5" x14ac:dyDescent="0.25">
      <c r="A85" s="18"/>
      <c r="B85" s="18"/>
      <c r="C85" s="18"/>
      <c r="D85" s="24" t="s">
        <v>50</v>
      </c>
      <c r="E85" s="18"/>
      <c r="F85" s="25">
        <v>0</v>
      </c>
      <c r="G85" s="25"/>
      <c r="H85" s="25">
        <v>0</v>
      </c>
      <c r="I85" s="25"/>
      <c r="J85" s="25">
        <v>33584</v>
      </c>
      <c r="K85" s="25"/>
      <c r="L85" s="25">
        <v>0</v>
      </c>
      <c r="M85" s="25"/>
      <c r="N85" s="26">
        <f>F85+H85+J85+L85</f>
        <v>33584</v>
      </c>
      <c r="O85" s="25"/>
      <c r="P85" s="25">
        <v>11337</v>
      </c>
      <c r="Q85" s="34"/>
      <c r="R85" s="25">
        <v>22247</v>
      </c>
      <c r="S85" s="34"/>
      <c r="T85" s="25">
        <v>0</v>
      </c>
      <c r="U85" s="33">
        <f t="shared" si="11"/>
        <v>33584</v>
      </c>
      <c r="V85" s="16">
        <f t="shared" si="12"/>
        <v>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</row>
    <row r="86" spans="1:186" s="15" customFormat="1" ht="13.5" x14ac:dyDescent="0.25">
      <c r="A86" s="24"/>
      <c r="B86" s="18"/>
      <c r="C86" s="18"/>
      <c r="D86" s="18" t="s">
        <v>51</v>
      </c>
      <c r="E86" s="18"/>
      <c r="F86" s="26">
        <v>0</v>
      </c>
      <c r="G86" s="26"/>
      <c r="H86" s="26">
        <v>0</v>
      </c>
      <c r="I86" s="26"/>
      <c r="J86" s="26">
        <v>16551</v>
      </c>
      <c r="K86" s="26"/>
      <c r="L86" s="26">
        <v>0</v>
      </c>
      <c r="M86" s="26"/>
      <c r="N86" s="26">
        <f>F86+H86+J86+L86</f>
        <v>16551</v>
      </c>
      <c r="O86" s="26"/>
      <c r="P86" s="26">
        <v>9248</v>
      </c>
      <c r="Q86" s="27"/>
      <c r="R86" s="26">
        <v>7303</v>
      </c>
      <c r="S86" s="27"/>
      <c r="T86" s="26">
        <v>0</v>
      </c>
      <c r="U86" s="33">
        <f t="shared" si="11"/>
        <v>16551</v>
      </c>
      <c r="V86" s="16">
        <f t="shared" si="12"/>
        <v>0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</row>
    <row r="87" spans="1:186" s="15" customFormat="1" ht="13.5" x14ac:dyDescent="0.25">
      <c r="A87" s="18"/>
      <c r="B87" s="18"/>
      <c r="C87" s="18"/>
      <c r="D87" s="24"/>
      <c r="E87" s="18" t="s">
        <v>52</v>
      </c>
      <c r="F87" s="30">
        <f>SUM(F83:F86)</f>
        <v>0</v>
      </c>
      <c r="G87" s="25"/>
      <c r="H87" s="30">
        <f>SUM(H83:H86)</f>
        <v>0</v>
      </c>
      <c r="I87" s="25"/>
      <c r="J87" s="30">
        <f>SUM(J83:J86)</f>
        <v>50573</v>
      </c>
      <c r="K87" s="25"/>
      <c r="L87" s="30">
        <f>SUM(L83:L86)</f>
        <v>184380</v>
      </c>
      <c r="M87" s="25"/>
      <c r="N87" s="30">
        <f>SUM(F87:L87)</f>
        <v>234953</v>
      </c>
      <c r="O87" s="25"/>
      <c r="P87" s="30">
        <f>SUM(P83:P86)</f>
        <v>50678</v>
      </c>
      <c r="Q87" s="34"/>
      <c r="R87" s="30">
        <f>SUM(R83:R86)</f>
        <v>184275</v>
      </c>
      <c r="S87" s="34"/>
      <c r="T87" s="30">
        <f>SUM(T83:T86)</f>
        <v>0</v>
      </c>
      <c r="U87" s="33">
        <f t="shared" si="11"/>
        <v>234953</v>
      </c>
      <c r="V87" s="16">
        <f t="shared" si="12"/>
        <v>0</v>
      </c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</row>
    <row r="88" spans="1:186" s="15" customFormat="1" ht="13.5" x14ac:dyDescent="0.25">
      <c r="A88" s="18"/>
      <c r="B88" s="18"/>
      <c r="C88" s="18"/>
      <c r="D88" s="18"/>
      <c r="E88" s="24" t="s">
        <v>87</v>
      </c>
      <c r="F88" s="28">
        <f>+F87+F81+F77</f>
        <v>15422</v>
      </c>
      <c r="G88" s="29"/>
      <c r="H88" s="28">
        <f>+H87+H81+H77</f>
        <v>13093</v>
      </c>
      <c r="I88" s="29"/>
      <c r="J88" s="28">
        <f>+J87+J81+J77</f>
        <v>103859</v>
      </c>
      <c r="K88" s="29"/>
      <c r="L88" s="28">
        <f>+L87+L81+L77</f>
        <v>184380</v>
      </c>
      <c r="M88" s="29"/>
      <c r="N88" s="28">
        <f>SUM(F88:L88)</f>
        <v>316754</v>
      </c>
      <c r="O88" s="29"/>
      <c r="P88" s="28">
        <f>+P87+P81+P77</f>
        <v>73453</v>
      </c>
      <c r="Q88" s="31"/>
      <c r="R88" s="28">
        <f>+R87+R81+R77</f>
        <v>242678</v>
      </c>
      <c r="S88" s="31"/>
      <c r="T88" s="28">
        <f>+T87+T81+T77</f>
        <v>623</v>
      </c>
      <c r="U88" s="33">
        <f t="shared" si="11"/>
        <v>316754</v>
      </c>
      <c r="V88" s="16">
        <f t="shared" si="12"/>
        <v>0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</row>
    <row r="89" spans="1:186" s="15" customFormat="1" ht="13.5" x14ac:dyDescent="0.25">
      <c r="A89" s="18"/>
      <c r="B89" s="18" t="s">
        <v>26</v>
      </c>
      <c r="C89" s="18"/>
      <c r="D89" s="24"/>
      <c r="E89" s="18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34"/>
      <c r="R89" s="25"/>
      <c r="S89" s="34"/>
      <c r="T89" s="25"/>
      <c r="U89" s="33">
        <f t="shared" si="11"/>
        <v>0</v>
      </c>
      <c r="V89" s="16">
        <f t="shared" si="12"/>
        <v>0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</row>
    <row r="90" spans="1:186" s="15" customFormat="1" ht="13.5" x14ac:dyDescent="0.25">
      <c r="A90" s="24"/>
      <c r="B90" s="18"/>
      <c r="C90" s="18" t="s">
        <v>36</v>
      </c>
      <c r="D90" s="18"/>
      <c r="E90" s="18"/>
      <c r="F90" s="26">
        <v>0</v>
      </c>
      <c r="G90" s="26"/>
      <c r="H90" s="26">
        <v>13436</v>
      </c>
      <c r="I90" s="26"/>
      <c r="J90" s="26">
        <v>0</v>
      </c>
      <c r="K90" s="26"/>
      <c r="L90" s="26">
        <v>0</v>
      </c>
      <c r="M90" s="26"/>
      <c r="N90" s="26">
        <f t="shared" ref="N90:N96" si="13">F90+H90+J90+L90</f>
        <v>13436</v>
      </c>
      <c r="O90" s="26"/>
      <c r="P90" s="26">
        <v>12796</v>
      </c>
      <c r="Q90" s="27"/>
      <c r="R90" s="26">
        <v>0</v>
      </c>
      <c r="S90" s="27"/>
      <c r="T90" s="26">
        <v>640</v>
      </c>
      <c r="U90" s="33">
        <f t="shared" si="11"/>
        <v>13436</v>
      </c>
      <c r="V90" s="16">
        <f t="shared" si="12"/>
        <v>0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</row>
    <row r="91" spans="1:186" s="15" customFormat="1" ht="13.5" x14ac:dyDescent="0.25">
      <c r="A91" s="18"/>
      <c r="B91" s="18"/>
      <c r="C91" s="18" t="s">
        <v>81</v>
      </c>
      <c r="D91" s="24"/>
      <c r="E91" s="18"/>
      <c r="F91" s="25">
        <v>0</v>
      </c>
      <c r="G91" s="25"/>
      <c r="H91" s="25">
        <v>0</v>
      </c>
      <c r="I91" s="25"/>
      <c r="J91" s="25">
        <v>4297</v>
      </c>
      <c r="K91" s="25"/>
      <c r="L91" s="25">
        <v>0</v>
      </c>
      <c r="M91" s="25"/>
      <c r="N91" s="26">
        <f t="shared" si="13"/>
        <v>4297</v>
      </c>
      <c r="O91" s="25"/>
      <c r="P91" s="25">
        <v>0</v>
      </c>
      <c r="Q91" s="34"/>
      <c r="R91" s="25">
        <v>4297</v>
      </c>
      <c r="S91" s="34"/>
      <c r="T91" s="25">
        <v>0</v>
      </c>
      <c r="U91" s="33">
        <f t="shared" si="11"/>
        <v>4297</v>
      </c>
      <c r="V91" s="16">
        <f t="shared" si="12"/>
        <v>0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</row>
    <row r="92" spans="1:186" s="15" customFormat="1" ht="13.5" x14ac:dyDescent="0.25">
      <c r="A92" s="24"/>
      <c r="B92" s="18"/>
      <c r="C92" s="18" t="s">
        <v>101</v>
      </c>
      <c r="D92" s="18"/>
      <c r="E92" s="18"/>
      <c r="F92" s="26">
        <v>0</v>
      </c>
      <c r="G92" s="26"/>
      <c r="H92" s="26">
        <v>0</v>
      </c>
      <c r="I92" s="26"/>
      <c r="J92" s="26">
        <v>10000</v>
      </c>
      <c r="K92" s="26"/>
      <c r="L92" s="26">
        <v>132407</v>
      </c>
      <c r="M92" s="26"/>
      <c r="N92" s="26">
        <f t="shared" si="13"/>
        <v>142407</v>
      </c>
      <c r="O92" s="26"/>
      <c r="P92" s="26">
        <v>75422</v>
      </c>
      <c r="Q92" s="27"/>
      <c r="R92" s="26">
        <v>66985</v>
      </c>
      <c r="S92" s="27"/>
      <c r="T92" s="26">
        <v>0</v>
      </c>
      <c r="U92" s="33">
        <f t="shared" si="11"/>
        <v>142407</v>
      </c>
      <c r="V92" s="16">
        <f t="shared" si="12"/>
        <v>0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</row>
    <row r="93" spans="1:186" s="15" customFormat="1" ht="13.5" x14ac:dyDescent="0.25">
      <c r="A93" s="24"/>
      <c r="B93" s="18"/>
      <c r="C93" s="18" t="s">
        <v>82</v>
      </c>
      <c r="D93" s="18"/>
      <c r="E93" s="18"/>
      <c r="F93" s="26">
        <v>0</v>
      </c>
      <c r="G93" s="26"/>
      <c r="H93" s="26">
        <v>0</v>
      </c>
      <c r="I93" s="26"/>
      <c r="J93" s="26">
        <v>0</v>
      </c>
      <c r="K93" s="26"/>
      <c r="L93" s="26">
        <v>96531</v>
      </c>
      <c r="M93" s="26"/>
      <c r="N93" s="26">
        <f t="shared" si="13"/>
        <v>96531</v>
      </c>
      <c r="O93" s="26"/>
      <c r="P93" s="26">
        <v>82042</v>
      </c>
      <c r="Q93" s="27"/>
      <c r="R93" s="26">
        <v>14489</v>
      </c>
      <c r="S93" s="27"/>
      <c r="T93" s="26">
        <v>0</v>
      </c>
      <c r="U93" s="33">
        <f t="shared" si="11"/>
        <v>96531</v>
      </c>
      <c r="V93" s="16">
        <f t="shared" si="12"/>
        <v>0</v>
      </c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</row>
    <row r="94" spans="1:186" s="15" customFormat="1" ht="13.5" x14ac:dyDescent="0.25">
      <c r="A94" s="18"/>
      <c r="B94" s="18"/>
      <c r="C94" s="18" t="s">
        <v>102</v>
      </c>
      <c r="D94" s="24"/>
      <c r="E94" s="18"/>
      <c r="F94" s="25">
        <v>0</v>
      </c>
      <c r="G94" s="25"/>
      <c r="H94" s="25">
        <v>0</v>
      </c>
      <c r="I94" s="25"/>
      <c r="J94" s="25">
        <v>6087</v>
      </c>
      <c r="K94" s="25"/>
      <c r="L94" s="25">
        <v>0</v>
      </c>
      <c r="M94" s="25"/>
      <c r="N94" s="26">
        <f t="shared" si="13"/>
        <v>6087</v>
      </c>
      <c r="O94" s="25"/>
      <c r="P94" s="25">
        <v>0</v>
      </c>
      <c r="Q94" s="34"/>
      <c r="R94" s="25">
        <v>6087</v>
      </c>
      <c r="S94" s="34"/>
      <c r="T94" s="25">
        <v>0</v>
      </c>
      <c r="U94" s="33">
        <f t="shared" si="11"/>
        <v>6087</v>
      </c>
      <c r="V94" s="16">
        <f t="shared" si="12"/>
        <v>0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</row>
    <row r="95" spans="1:186" s="15" customFormat="1" ht="13.5" x14ac:dyDescent="0.25">
      <c r="A95" s="18"/>
      <c r="B95" s="18"/>
      <c r="C95" s="18" t="s">
        <v>53</v>
      </c>
      <c r="D95" s="24"/>
      <c r="E95" s="18"/>
      <c r="F95" s="25">
        <v>0</v>
      </c>
      <c r="G95" s="25"/>
      <c r="H95" s="25">
        <v>0</v>
      </c>
      <c r="I95" s="25"/>
      <c r="J95" s="25">
        <v>0</v>
      </c>
      <c r="K95" s="25"/>
      <c r="L95" s="25">
        <v>11382</v>
      </c>
      <c r="M95" s="25"/>
      <c r="N95" s="26">
        <f t="shared" si="13"/>
        <v>11382</v>
      </c>
      <c r="O95" s="25"/>
      <c r="P95" s="25">
        <v>0</v>
      </c>
      <c r="Q95" s="34"/>
      <c r="R95" s="25">
        <v>11382</v>
      </c>
      <c r="S95" s="34"/>
      <c r="T95" s="25">
        <v>0</v>
      </c>
      <c r="U95" s="33">
        <f t="shared" si="11"/>
        <v>11382</v>
      </c>
      <c r="V95" s="16">
        <f t="shared" si="12"/>
        <v>0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</row>
    <row r="96" spans="1:186" s="15" customFormat="1" ht="13.5" x14ac:dyDescent="0.25">
      <c r="A96" s="24"/>
      <c r="B96" s="18"/>
      <c r="C96" s="18" t="s">
        <v>54</v>
      </c>
      <c r="D96" s="18"/>
      <c r="E96" s="18"/>
      <c r="F96" s="26">
        <v>0</v>
      </c>
      <c r="G96" s="26"/>
      <c r="H96" s="26">
        <v>0</v>
      </c>
      <c r="I96" s="26"/>
      <c r="J96" s="26">
        <v>0</v>
      </c>
      <c r="K96" s="26"/>
      <c r="L96" s="26">
        <v>1370</v>
      </c>
      <c r="M96" s="26"/>
      <c r="N96" s="26">
        <f t="shared" si="13"/>
        <v>1370</v>
      </c>
      <c r="O96" s="26"/>
      <c r="P96" s="26">
        <v>0</v>
      </c>
      <c r="Q96" s="27"/>
      <c r="R96" s="26">
        <v>1370</v>
      </c>
      <c r="S96" s="27"/>
      <c r="T96" s="26">
        <v>0</v>
      </c>
      <c r="U96" s="33">
        <f t="shared" si="11"/>
        <v>1370</v>
      </c>
      <c r="V96" s="16">
        <f t="shared" si="12"/>
        <v>0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</row>
    <row r="97" spans="1:186" s="15" customFormat="1" ht="13.5" x14ac:dyDescent="0.25">
      <c r="A97" s="18"/>
      <c r="B97" s="18"/>
      <c r="C97" s="18"/>
      <c r="D97" s="24"/>
      <c r="E97" s="18" t="s">
        <v>55</v>
      </c>
      <c r="F97" s="30">
        <f>SUM(F90:F96)</f>
        <v>0</v>
      </c>
      <c r="G97" s="25"/>
      <c r="H97" s="30">
        <f>SUM(H90:H96)</f>
        <v>13436</v>
      </c>
      <c r="I97" s="25"/>
      <c r="J97" s="30">
        <f>SUM(J90:J96)</f>
        <v>20384</v>
      </c>
      <c r="K97" s="25"/>
      <c r="L97" s="30">
        <f>SUM(L90:L96)</f>
        <v>241690</v>
      </c>
      <c r="M97" s="25"/>
      <c r="N97" s="30">
        <f>SUM(F97:L97)</f>
        <v>275510</v>
      </c>
      <c r="O97" s="25"/>
      <c r="P97" s="30">
        <f>SUM(P90:P96)</f>
        <v>170260</v>
      </c>
      <c r="Q97" s="34"/>
      <c r="R97" s="30">
        <f>SUM(R90:R96)</f>
        <v>104610</v>
      </c>
      <c r="S97" s="34"/>
      <c r="T97" s="30">
        <f>SUM(T90:T96)</f>
        <v>640</v>
      </c>
      <c r="U97" s="33">
        <f t="shared" si="11"/>
        <v>275510</v>
      </c>
      <c r="V97" s="16">
        <f t="shared" si="12"/>
        <v>0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</row>
    <row r="98" spans="1:186" s="15" customFormat="1" ht="13.5" x14ac:dyDescent="0.25">
      <c r="A98" s="24"/>
      <c r="B98" s="18" t="s">
        <v>27</v>
      </c>
      <c r="C98" s="18"/>
      <c r="D98" s="18"/>
      <c r="E98" s="18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7"/>
      <c r="R98" s="26"/>
      <c r="S98" s="27"/>
      <c r="T98" s="26"/>
      <c r="U98" s="33">
        <f t="shared" si="11"/>
        <v>0</v>
      </c>
      <c r="V98" s="16">
        <f t="shared" si="12"/>
        <v>0</v>
      </c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</row>
    <row r="99" spans="1:186" s="15" customFormat="1" ht="13.5" x14ac:dyDescent="0.25">
      <c r="A99" s="18"/>
      <c r="B99" s="18"/>
      <c r="C99" s="18" t="s">
        <v>28</v>
      </c>
      <c r="D99" s="24"/>
      <c r="E99" s="18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34"/>
      <c r="R99" s="25"/>
      <c r="S99" s="34"/>
      <c r="T99" s="25"/>
      <c r="U99" s="33">
        <f t="shared" si="11"/>
        <v>0</v>
      </c>
      <c r="V99" s="16">
        <f t="shared" si="12"/>
        <v>0</v>
      </c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</row>
    <row r="100" spans="1:186" s="15" customFormat="1" ht="13.5" x14ac:dyDescent="0.25">
      <c r="A100" s="24"/>
      <c r="B100" s="18"/>
      <c r="C100" s="18"/>
      <c r="D100" s="18" t="s">
        <v>36</v>
      </c>
      <c r="E100" s="18"/>
      <c r="F100" s="26">
        <v>0</v>
      </c>
      <c r="G100" s="26"/>
      <c r="H100" s="26">
        <v>7539</v>
      </c>
      <c r="I100" s="26"/>
      <c r="J100" s="26">
        <v>0</v>
      </c>
      <c r="K100" s="26"/>
      <c r="L100" s="26">
        <v>0</v>
      </c>
      <c r="M100" s="26"/>
      <c r="N100" s="26">
        <f>F100+H100+J100+L100</f>
        <v>7539</v>
      </c>
      <c r="O100" s="26"/>
      <c r="P100" s="26">
        <v>7180</v>
      </c>
      <c r="Q100" s="27"/>
      <c r="R100" s="26">
        <v>0</v>
      </c>
      <c r="S100" s="27"/>
      <c r="T100" s="26">
        <v>359</v>
      </c>
      <c r="U100" s="33">
        <f t="shared" si="11"/>
        <v>7539</v>
      </c>
      <c r="V100" s="16">
        <f t="shared" si="12"/>
        <v>0</v>
      </c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</row>
    <row r="101" spans="1:186" s="15" customFormat="1" ht="13.5" x14ac:dyDescent="0.25">
      <c r="A101" s="24"/>
      <c r="B101" s="18"/>
      <c r="C101" s="18"/>
      <c r="D101" s="18" t="s">
        <v>103</v>
      </c>
      <c r="E101" s="18"/>
      <c r="F101" s="26">
        <v>0</v>
      </c>
      <c r="G101" s="26"/>
      <c r="H101" s="26">
        <v>0</v>
      </c>
      <c r="I101" s="26"/>
      <c r="J101" s="26">
        <v>8905</v>
      </c>
      <c r="K101" s="26"/>
      <c r="L101" s="26">
        <v>0</v>
      </c>
      <c r="M101" s="26"/>
      <c r="N101" s="26">
        <f>F101+H101+J101+L101</f>
        <v>8905</v>
      </c>
      <c r="O101" s="26"/>
      <c r="P101" s="26">
        <v>0</v>
      </c>
      <c r="Q101" s="27"/>
      <c r="R101" s="26">
        <v>8905</v>
      </c>
      <c r="S101" s="27"/>
      <c r="T101" s="26">
        <v>0</v>
      </c>
      <c r="U101" s="33">
        <f t="shared" si="11"/>
        <v>8905</v>
      </c>
      <c r="V101" s="16">
        <f t="shared" si="12"/>
        <v>0</v>
      </c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</row>
    <row r="102" spans="1:186" s="15" customFormat="1" ht="13.5" x14ac:dyDescent="0.25">
      <c r="A102" s="18"/>
      <c r="B102" s="18"/>
      <c r="C102" s="18"/>
      <c r="D102" s="18"/>
      <c r="E102" s="24" t="s">
        <v>56</v>
      </c>
      <c r="F102" s="28">
        <f>SUM(F100:F101)</f>
        <v>0</v>
      </c>
      <c r="G102" s="29"/>
      <c r="H102" s="28">
        <f>SUM(H100:H101)</f>
        <v>7539</v>
      </c>
      <c r="I102" s="29"/>
      <c r="J102" s="28">
        <f>SUM(J100:J101)</f>
        <v>8905</v>
      </c>
      <c r="K102" s="29"/>
      <c r="L102" s="28">
        <f>SUM(L100:L101)</f>
        <v>0</v>
      </c>
      <c r="M102" s="29"/>
      <c r="N102" s="28">
        <f>SUM(N100:N101)</f>
        <v>16444</v>
      </c>
      <c r="O102" s="29"/>
      <c r="P102" s="28">
        <f>SUM(P100:P101)</f>
        <v>7180</v>
      </c>
      <c r="Q102" s="31"/>
      <c r="R102" s="28">
        <f>SUM(R100:R101)</f>
        <v>8905</v>
      </c>
      <c r="S102" s="31"/>
      <c r="T102" s="28">
        <f>SUM(T100:T101)</f>
        <v>359</v>
      </c>
      <c r="U102" s="33">
        <f t="shared" si="11"/>
        <v>16444</v>
      </c>
      <c r="V102" s="16">
        <f t="shared" si="12"/>
        <v>0</v>
      </c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</row>
    <row r="103" spans="1:186" s="15" customFormat="1" ht="13.5" x14ac:dyDescent="0.25">
      <c r="A103" s="18"/>
      <c r="B103" s="18"/>
      <c r="C103" s="18" t="s">
        <v>29</v>
      </c>
      <c r="D103" s="24"/>
      <c r="E103" s="18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34"/>
      <c r="R103" s="25"/>
      <c r="S103" s="34"/>
      <c r="T103" s="25"/>
      <c r="U103" s="33">
        <f t="shared" si="11"/>
        <v>0</v>
      </c>
      <c r="V103" s="16">
        <f t="shared" si="12"/>
        <v>0</v>
      </c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</row>
    <row r="104" spans="1:186" s="15" customFormat="1" ht="13.5" x14ac:dyDescent="0.25">
      <c r="A104" s="24"/>
      <c r="B104" s="18"/>
      <c r="C104" s="18"/>
      <c r="D104" s="18" t="s">
        <v>83</v>
      </c>
      <c r="E104" s="18"/>
      <c r="F104" s="26">
        <v>0</v>
      </c>
      <c r="G104" s="26"/>
      <c r="H104" s="26">
        <v>0</v>
      </c>
      <c r="I104" s="26"/>
      <c r="J104" s="26">
        <v>1706</v>
      </c>
      <c r="K104" s="26"/>
      <c r="L104" s="26">
        <v>0</v>
      </c>
      <c r="M104" s="26"/>
      <c r="N104" s="26">
        <f>F104+H104+J104+L104</f>
        <v>1706</v>
      </c>
      <c r="O104" s="26"/>
      <c r="P104" s="26">
        <v>1706</v>
      </c>
      <c r="Q104" s="27"/>
      <c r="R104" s="26">
        <v>0</v>
      </c>
      <c r="S104" s="27"/>
      <c r="T104" s="26">
        <v>0</v>
      </c>
      <c r="U104" s="33">
        <f t="shared" si="11"/>
        <v>1706</v>
      </c>
      <c r="V104" s="16">
        <f t="shared" si="12"/>
        <v>0</v>
      </c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</row>
    <row r="105" spans="1:186" s="15" customFormat="1" ht="13.5" x14ac:dyDescent="0.25">
      <c r="A105" s="18"/>
      <c r="B105" s="18"/>
      <c r="C105" s="18"/>
      <c r="D105" s="24" t="s">
        <v>57</v>
      </c>
      <c r="E105" s="18"/>
      <c r="F105" s="25">
        <v>0</v>
      </c>
      <c r="G105" s="25"/>
      <c r="H105" s="25">
        <v>0</v>
      </c>
      <c r="I105" s="25"/>
      <c r="J105" s="25">
        <v>102739</v>
      </c>
      <c r="K105" s="25"/>
      <c r="L105" s="25">
        <v>0</v>
      </c>
      <c r="M105" s="25"/>
      <c r="N105" s="26">
        <f>F105+H105+J105+L105</f>
        <v>102739</v>
      </c>
      <c r="O105" s="25"/>
      <c r="P105" s="25">
        <v>102739</v>
      </c>
      <c r="Q105" s="34"/>
      <c r="R105" s="25">
        <v>0</v>
      </c>
      <c r="S105" s="34"/>
      <c r="T105" s="25">
        <v>0</v>
      </c>
      <c r="U105" s="33">
        <f t="shared" si="11"/>
        <v>102739</v>
      </c>
      <c r="V105" s="16">
        <f t="shared" si="12"/>
        <v>0</v>
      </c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</row>
    <row r="106" spans="1:186" s="15" customFormat="1" ht="13.5" x14ac:dyDescent="0.25">
      <c r="A106" s="18"/>
      <c r="B106" s="18"/>
      <c r="C106" s="18"/>
      <c r="D106" s="18"/>
      <c r="E106" s="24" t="s">
        <v>58</v>
      </c>
      <c r="F106" s="28">
        <f>SUM(F104:F105)</f>
        <v>0</v>
      </c>
      <c r="G106" s="29"/>
      <c r="H106" s="28">
        <f>SUM(H104:H105)</f>
        <v>0</v>
      </c>
      <c r="I106" s="29"/>
      <c r="J106" s="28">
        <f>SUM(J104:J105)</f>
        <v>104445</v>
      </c>
      <c r="K106" s="29"/>
      <c r="L106" s="28">
        <f>SUM(L104:L105)</f>
        <v>0</v>
      </c>
      <c r="M106" s="29"/>
      <c r="N106" s="28">
        <f>SUM(N104:N105)</f>
        <v>104445</v>
      </c>
      <c r="O106" s="29"/>
      <c r="P106" s="28">
        <f>SUM(P104:P105)</f>
        <v>104445</v>
      </c>
      <c r="Q106" s="31"/>
      <c r="R106" s="28">
        <f>SUM(R104:R105)</f>
        <v>0</v>
      </c>
      <c r="S106" s="31"/>
      <c r="T106" s="28">
        <f>SUM(T104:T105)</f>
        <v>0</v>
      </c>
      <c r="U106" s="33">
        <f t="shared" si="11"/>
        <v>104445</v>
      </c>
      <c r="V106" s="16">
        <f t="shared" si="12"/>
        <v>0</v>
      </c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</row>
    <row r="107" spans="1:186" s="15" customFormat="1" ht="13.5" x14ac:dyDescent="0.25">
      <c r="A107" s="18"/>
      <c r="B107" s="18"/>
      <c r="C107" s="18"/>
      <c r="D107" s="24"/>
      <c r="E107" s="18" t="s">
        <v>59</v>
      </c>
      <c r="F107" s="30">
        <f>+F106+F102</f>
        <v>0</v>
      </c>
      <c r="G107" s="25"/>
      <c r="H107" s="30">
        <f>+H106+H102</f>
        <v>7539</v>
      </c>
      <c r="I107" s="25"/>
      <c r="J107" s="30">
        <f>+J106+J102</f>
        <v>113350</v>
      </c>
      <c r="K107" s="25"/>
      <c r="L107" s="30">
        <f>+L106+L102</f>
        <v>0</v>
      </c>
      <c r="M107" s="25"/>
      <c r="N107" s="30">
        <f>+N106+N102</f>
        <v>120889</v>
      </c>
      <c r="O107" s="25"/>
      <c r="P107" s="30">
        <f>+P106+P102</f>
        <v>111625</v>
      </c>
      <c r="Q107" s="34"/>
      <c r="R107" s="30">
        <f>+R106+R102</f>
        <v>8905</v>
      </c>
      <c r="S107" s="34"/>
      <c r="T107" s="30">
        <f>+T106+T102</f>
        <v>359</v>
      </c>
      <c r="U107" s="33">
        <f t="shared" si="11"/>
        <v>120889</v>
      </c>
      <c r="V107" s="16">
        <f t="shared" si="12"/>
        <v>0</v>
      </c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</row>
    <row r="108" spans="1:186" s="15" customFormat="1" ht="13.5" x14ac:dyDescent="0.25">
      <c r="A108" s="24"/>
      <c r="B108" s="18" t="s">
        <v>30</v>
      </c>
      <c r="C108" s="18"/>
      <c r="D108" s="18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7"/>
      <c r="R108" s="26"/>
      <c r="S108" s="27"/>
      <c r="T108" s="26"/>
      <c r="U108" s="33">
        <f t="shared" si="11"/>
        <v>0</v>
      </c>
      <c r="V108" s="16">
        <f t="shared" si="12"/>
        <v>0</v>
      </c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</row>
    <row r="109" spans="1:186" s="15" customFormat="1" ht="13.5" x14ac:dyDescent="0.25">
      <c r="A109" s="18"/>
      <c r="B109" s="18"/>
      <c r="C109" s="18" t="s">
        <v>60</v>
      </c>
      <c r="D109" s="24"/>
      <c r="E109" s="18"/>
      <c r="F109" s="25">
        <v>0</v>
      </c>
      <c r="G109" s="25"/>
      <c r="H109" s="25">
        <v>109649</v>
      </c>
      <c r="I109" s="25"/>
      <c r="J109" s="25">
        <v>0</v>
      </c>
      <c r="K109" s="25"/>
      <c r="L109" s="25">
        <v>0</v>
      </c>
      <c r="M109" s="25"/>
      <c r="N109" s="26">
        <f>F109+H109+J109+L109</f>
        <v>109649</v>
      </c>
      <c r="O109" s="25"/>
      <c r="P109" s="25">
        <v>0</v>
      </c>
      <c r="Q109" s="34"/>
      <c r="R109" s="25">
        <v>109649</v>
      </c>
      <c r="S109" s="34"/>
      <c r="T109" s="25">
        <v>0</v>
      </c>
      <c r="U109" s="33">
        <f t="shared" si="11"/>
        <v>109649</v>
      </c>
      <c r="V109" s="16">
        <f t="shared" si="12"/>
        <v>0</v>
      </c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</row>
    <row r="110" spans="1:186" s="15" customFormat="1" ht="13.5" x14ac:dyDescent="0.25">
      <c r="A110" s="24"/>
      <c r="B110" s="18"/>
      <c r="C110" s="18" t="s">
        <v>61</v>
      </c>
      <c r="D110" s="18"/>
      <c r="E110" s="18"/>
      <c r="F110" s="26">
        <v>4198111</v>
      </c>
      <c r="G110" s="26"/>
      <c r="H110" s="26">
        <v>5003365</v>
      </c>
      <c r="I110" s="26"/>
      <c r="J110" s="26">
        <v>218749</v>
      </c>
      <c r="K110" s="26"/>
      <c r="L110" s="26">
        <v>0</v>
      </c>
      <c r="M110" s="26"/>
      <c r="N110" s="26">
        <f>F110+H110+J110+L110</f>
        <v>9420225</v>
      </c>
      <c r="O110" s="26"/>
      <c r="P110" s="26">
        <v>0</v>
      </c>
      <c r="Q110" s="27"/>
      <c r="R110" s="26">
        <v>9410757</v>
      </c>
      <c r="S110" s="27"/>
      <c r="T110" s="26">
        <v>9468</v>
      </c>
      <c r="U110" s="33">
        <f t="shared" si="11"/>
        <v>9420225</v>
      </c>
      <c r="V110" s="16">
        <f t="shared" si="12"/>
        <v>0</v>
      </c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</row>
    <row r="111" spans="1:186" s="15" customFormat="1" ht="13.5" x14ac:dyDescent="0.25">
      <c r="A111" s="18"/>
      <c r="B111" s="18"/>
      <c r="C111" s="18"/>
      <c r="D111" s="24"/>
      <c r="E111" s="18" t="s">
        <v>62</v>
      </c>
      <c r="F111" s="30">
        <f>SUM(F109:F110)</f>
        <v>4198111</v>
      </c>
      <c r="G111" s="25"/>
      <c r="H111" s="30">
        <f>SUM(H109:H110)</f>
        <v>5113014</v>
      </c>
      <c r="I111" s="25"/>
      <c r="J111" s="30">
        <f>SUM(J109:J110)</f>
        <v>218749</v>
      </c>
      <c r="K111" s="25"/>
      <c r="L111" s="30">
        <f>SUM(L109:L110)</f>
        <v>0</v>
      </c>
      <c r="M111" s="25"/>
      <c r="N111" s="30">
        <f>SUM(N109:N110)</f>
        <v>9529874</v>
      </c>
      <c r="O111" s="25"/>
      <c r="P111" s="30">
        <f>SUM(P109:P110)</f>
        <v>0</v>
      </c>
      <c r="Q111" s="34"/>
      <c r="R111" s="30">
        <f>SUM(R109:R110)</f>
        <v>9520406</v>
      </c>
      <c r="S111" s="34"/>
      <c r="T111" s="30">
        <f>SUM(T109:T110)</f>
        <v>9468</v>
      </c>
      <c r="U111" s="33">
        <f t="shared" si="11"/>
        <v>9529874</v>
      </c>
      <c r="V111" s="16">
        <f t="shared" si="12"/>
        <v>0</v>
      </c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</row>
    <row r="112" spans="1:186" s="15" customFormat="1" ht="13.5" x14ac:dyDescent="0.25">
      <c r="A112" s="18"/>
      <c r="B112" s="18"/>
      <c r="C112" s="18"/>
      <c r="D112" s="18"/>
      <c r="E112" s="24" t="s">
        <v>84</v>
      </c>
      <c r="F112" s="28">
        <f>SUM(F111+F107+F97+F88+F72+F66+F55)</f>
        <v>4423481</v>
      </c>
      <c r="G112" s="29"/>
      <c r="H112" s="28">
        <f>SUM(H111+H107+H97+H88+H72+H66+H55)</f>
        <v>6042548</v>
      </c>
      <c r="I112" s="29"/>
      <c r="J112" s="28">
        <f>SUM(J111+J107+J97+J88+J72+J66+J55)</f>
        <v>2889521</v>
      </c>
      <c r="K112" s="29"/>
      <c r="L112" s="28">
        <f>SUM(L111+L107+L97+L88+L72+L66+L55)</f>
        <v>513380</v>
      </c>
      <c r="M112" s="29"/>
      <c r="N112" s="28">
        <f>SUM(N111+N107+N97+N88+N72+N66+N55)</f>
        <v>13868930</v>
      </c>
      <c r="O112" s="29"/>
      <c r="P112" s="28">
        <f>SUM(P111+P107+P97+P88+P72+P66+P55)</f>
        <v>2496293</v>
      </c>
      <c r="Q112" s="31"/>
      <c r="R112" s="28">
        <f>SUM(R111+R107+R97+R88+R72+R66+R55)</f>
        <v>11273678</v>
      </c>
      <c r="S112" s="31"/>
      <c r="T112" s="28">
        <f>SUM(T111+T107+T97+T88+T72+T66+T55)</f>
        <v>98959</v>
      </c>
      <c r="U112" s="33" t="e">
        <f>SUM(U111+U107+U97+U88+U72+U66+U55+#REF!)</f>
        <v>#REF!</v>
      </c>
      <c r="V112" s="16" t="e">
        <f t="shared" si="12"/>
        <v>#REF!</v>
      </c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</row>
    <row r="113" spans="1:186" s="15" customFormat="1" ht="13.5" x14ac:dyDescent="0.25">
      <c r="A113" s="18" t="s">
        <v>31</v>
      </c>
      <c r="B113" s="18"/>
      <c r="C113" s="18"/>
      <c r="D113" s="24"/>
      <c r="E113" s="18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34"/>
      <c r="R113" s="25"/>
      <c r="S113" s="34"/>
      <c r="T113" s="25"/>
      <c r="U113" s="33">
        <f t="shared" si="11"/>
        <v>0</v>
      </c>
      <c r="V113" s="16">
        <f t="shared" si="12"/>
        <v>0</v>
      </c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</row>
    <row r="114" spans="1:186" s="15" customFormat="1" ht="13.5" x14ac:dyDescent="0.25">
      <c r="A114" s="24"/>
      <c r="B114" s="18" t="s">
        <v>85</v>
      </c>
      <c r="C114" s="18"/>
      <c r="D114" s="18"/>
      <c r="E114" s="18"/>
      <c r="F114" s="26">
        <v>0</v>
      </c>
      <c r="G114" s="26"/>
      <c r="H114" s="26">
        <v>0</v>
      </c>
      <c r="I114" s="26"/>
      <c r="J114" s="26">
        <v>0</v>
      </c>
      <c r="K114" s="26"/>
      <c r="L114" s="26">
        <v>3049461</v>
      </c>
      <c r="M114" s="26"/>
      <c r="N114" s="25">
        <f>F114+H114+J114+L114</f>
        <v>3049461</v>
      </c>
      <c r="O114" s="26"/>
      <c r="P114" s="26">
        <v>1044668</v>
      </c>
      <c r="Q114" s="27"/>
      <c r="R114" s="26">
        <v>2004793</v>
      </c>
      <c r="S114" s="27"/>
      <c r="T114" s="26">
        <v>0</v>
      </c>
      <c r="U114" s="33">
        <f t="shared" si="11"/>
        <v>3049461</v>
      </c>
      <c r="V114" s="16">
        <f t="shared" si="12"/>
        <v>0</v>
      </c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</row>
    <row r="115" spans="1:186" s="15" customFormat="1" ht="13.5" x14ac:dyDescent="0.25">
      <c r="A115" s="18"/>
      <c r="B115" s="18"/>
      <c r="C115" s="18"/>
      <c r="D115" s="24"/>
      <c r="E115" s="18" t="s">
        <v>63</v>
      </c>
      <c r="F115" s="30">
        <f>SUM(F114:F114)</f>
        <v>0</v>
      </c>
      <c r="G115" s="25"/>
      <c r="H115" s="30">
        <f>SUM(H114:H114)</f>
        <v>0</v>
      </c>
      <c r="I115" s="25"/>
      <c r="J115" s="30">
        <f>SUM(J114:J114)</f>
        <v>0</v>
      </c>
      <c r="K115" s="25"/>
      <c r="L115" s="30">
        <f>SUM(L114:L114)</f>
        <v>3049461</v>
      </c>
      <c r="M115" s="25"/>
      <c r="N115" s="30">
        <f>SUM(N114:N114)</f>
        <v>3049461</v>
      </c>
      <c r="O115" s="25"/>
      <c r="P115" s="30">
        <f>SUM(P114:P114)</f>
        <v>1044668</v>
      </c>
      <c r="Q115" s="34"/>
      <c r="R115" s="30">
        <f>SUM(R114:R114)</f>
        <v>2004793</v>
      </c>
      <c r="S115" s="34"/>
      <c r="T115" s="30">
        <f>SUM(T114:T114)</f>
        <v>0</v>
      </c>
      <c r="U115" s="33">
        <f t="shared" si="11"/>
        <v>3049461</v>
      </c>
      <c r="V115" s="16">
        <f t="shared" si="12"/>
        <v>0</v>
      </c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</row>
    <row r="116" spans="1:186" s="15" customFormat="1" ht="14.25" thickBot="1" x14ac:dyDescent="0.3">
      <c r="A116" s="18"/>
      <c r="B116" s="18"/>
      <c r="C116" s="18"/>
      <c r="D116" s="18"/>
      <c r="E116" s="24" t="s">
        <v>32</v>
      </c>
      <c r="F116" s="32">
        <f>+F112+F115</f>
        <v>4423481</v>
      </c>
      <c r="G116" s="29"/>
      <c r="H116" s="32">
        <f>+H112+H115</f>
        <v>6042548</v>
      </c>
      <c r="I116" s="29"/>
      <c r="J116" s="32">
        <f>+J112+J115</f>
        <v>2889521</v>
      </c>
      <c r="K116" s="29"/>
      <c r="L116" s="32">
        <f>+L112+L115</f>
        <v>3562841</v>
      </c>
      <c r="M116" s="29"/>
      <c r="N116" s="32">
        <f>+N112+N115</f>
        <v>16918391</v>
      </c>
      <c r="O116" s="29"/>
      <c r="P116" s="32">
        <f>+P112+P115</f>
        <v>3540961</v>
      </c>
      <c r="Q116" s="31"/>
      <c r="R116" s="32">
        <f>+R112+R115</f>
        <v>13278471</v>
      </c>
      <c r="S116" s="31"/>
      <c r="T116" s="32">
        <f>+T112+T115</f>
        <v>98959</v>
      </c>
      <c r="U116" s="33" t="e">
        <f>+#REF!+U115</f>
        <v>#REF!</v>
      </c>
      <c r="V116" s="16" t="e">
        <f t="shared" si="12"/>
        <v>#REF!</v>
      </c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</row>
    <row r="117" spans="1:186" s="15" customFormat="1" ht="14.25" thickTop="1" x14ac:dyDescent="0.25"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38"/>
      <c r="R117" s="17"/>
      <c r="S117" s="38"/>
      <c r="T117" s="17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</row>
    <row r="118" spans="1:186" ht="13.5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39"/>
      <c r="R118" s="6"/>
      <c r="S118" s="39"/>
      <c r="T118" s="6"/>
      <c r="V118" s="16"/>
    </row>
    <row r="119" spans="1:186" ht="13.5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39"/>
      <c r="R119" s="6"/>
      <c r="S119" s="39"/>
      <c r="T119" s="6"/>
      <c r="V119" s="16"/>
    </row>
    <row r="120" spans="1:186" ht="13.5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39"/>
      <c r="R120" s="6"/>
      <c r="S120" s="39"/>
      <c r="T120" s="6"/>
      <c r="V120" s="16"/>
    </row>
    <row r="121" spans="1:186" ht="13.5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39"/>
      <c r="R121" s="6"/>
      <c r="S121" s="39"/>
      <c r="T121" s="6"/>
      <c r="V121" s="16"/>
    </row>
    <row r="122" spans="1:186" ht="13.5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39"/>
      <c r="R122" s="6"/>
      <c r="S122" s="39"/>
      <c r="T122" s="6"/>
      <c r="V122" s="16"/>
    </row>
    <row r="123" spans="1:186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39"/>
      <c r="R123" s="6"/>
      <c r="S123" s="39"/>
      <c r="T123" s="6"/>
    </row>
    <row r="124" spans="1:186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39"/>
      <c r="R124" s="6"/>
      <c r="S124" s="39"/>
      <c r="T124" s="6"/>
    </row>
    <row r="125" spans="1:186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39"/>
      <c r="R125" s="6"/>
      <c r="S125" s="39"/>
      <c r="T125" s="6"/>
    </row>
    <row r="126" spans="1:186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39"/>
      <c r="R126" s="6"/>
      <c r="S126" s="39"/>
      <c r="T126" s="6"/>
    </row>
    <row r="127" spans="1:186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39"/>
      <c r="R127" s="6"/>
      <c r="S127" s="39"/>
      <c r="T127" s="6"/>
    </row>
    <row r="128" spans="1:186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39"/>
      <c r="R128" s="6"/>
      <c r="S128" s="39"/>
      <c r="T128" s="6"/>
    </row>
    <row r="129" spans="6:20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39"/>
      <c r="R129" s="6"/>
      <c r="S129" s="39"/>
      <c r="T129" s="6"/>
    </row>
    <row r="130" spans="6:20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39"/>
      <c r="R130" s="6"/>
      <c r="S130" s="39"/>
      <c r="T130" s="6"/>
    </row>
    <row r="131" spans="6:20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39"/>
      <c r="R131" s="6"/>
      <c r="S131" s="39"/>
      <c r="T131" s="6"/>
    </row>
    <row r="132" spans="6:20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39"/>
      <c r="R132" s="6"/>
      <c r="S132" s="39"/>
      <c r="T132" s="6"/>
    </row>
    <row r="133" spans="6:20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39"/>
      <c r="R133" s="6"/>
      <c r="S133" s="39"/>
      <c r="T133" s="6"/>
    </row>
    <row r="134" spans="6:20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39"/>
      <c r="R134" s="6"/>
      <c r="S134" s="39"/>
      <c r="T134" s="6"/>
    </row>
    <row r="135" spans="6:20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39"/>
      <c r="R135" s="6"/>
      <c r="S135" s="39"/>
      <c r="T135" s="6"/>
    </row>
    <row r="136" spans="6:20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39"/>
      <c r="R136" s="6"/>
      <c r="S136" s="39"/>
      <c r="T136" s="6"/>
    </row>
    <row r="137" spans="6:20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39"/>
      <c r="R137" s="6"/>
      <c r="S137" s="39"/>
      <c r="T137" s="6"/>
    </row>
    <row r="138" spans="6:20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39"/>
      <c r="R138" s="6"/>
      <c r="S138" s="39"/>
      <c r="T138" s="6"/>
    </row>
    <row r="139" spans="6:20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39"/>
      <c r="R139" s="6"/>
      <c r="S139" s="39"/>
      <c r="T139" s="6"/>
    </row>
    <row r="140" spans="6:20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39"/>
      <c r="R140" s="6"/>
      <c r="S140" s="39"/>
      <c r="T140" s="6"/>
    </row>
    <row r="141" spans="6:20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39"/>
      <c r="R141" s="6"/>
      <c r="S141" s="39"/>
      <c r="T141" s="6"/>
    </row>
    <row r="142" spans="6:20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39"/>
      <c r="R142" s="6"/>
      <c r="S142" s="39"/>
      <c r="T142" s="6"/>
    </row>
    <row r="143" spans="6:20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39"/>
      <c r="R143" s="6"/>
      <c r="S143" s="39"/>
      <c r="T143" s="6"/>
    </row>
    <row r="144" spans="6:20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39"/>
      <c r="R144" s="6"/>
      <c r="S144" s="39"/>
      <c r="T144" s="6"/>
    </row>
    <row r="145" spans="6:20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39"/>
      <c r="R145" s="6"/>
      <c r="S145" s="39"/>
      <c r="T145" s="6"/>
    </row>
    <row r="146" spans="6:20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39"/>
      <c r="R146" s="6"/>
      <c r="S146" s="39"/>
      <c r="T146" s="6"/>
    </row>
    <row r="147" spans="6:20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39"/>
      <c r="R147" s="6"/>
      <c r="S147" s="39"/>
      <c r="T147" s="6"/>
    </row>
    <row r="148" spans="6:20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39"/>
      <c r="R148" s="6"/>
      <c r="S148" s="39"/>
      <c r="T148" s="6"/>
    </row>
    <row r="149" spans="6:20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39"/>
      <c r="R149" s="6"/>
      <c r="S149" s="39"/>
      <c r="T149" s="6"/>
    </row>
    <row r="150" spans="6:20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39"/>
      <c r="R150" s="6"/>
      <c r="S150" s="39"/>
      <c r="T150" s="6"/>
    </row>
    <row r="151" spans="6:20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39"/>
      <c r="R151" s="6"/>
      <c r="S151" s="39"/>
      <c r="T151" s="6"/>
    </row>
    <row r="152" spans="6:20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39"/>
      <c r="R152" s="6"/>
      <c r="S152" s="39"/>
      <c r="T152" s="6"/>
    </row>
    <row r="153" spans="6:20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39"/>
      <c r="R153" s="6"/>
      <c r="S153" s="39"/>
      <c r="T153" s="6"/>
    </row>
    <row r="154" spans="6:20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39"/>
      <c r="R154" s="6"/>
      <c r="S154" s="39"/>
      <c r="T154" s="6"/>
    </row>
    <row r="155" spans="6:20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39"/>
      <c r="R155" s="6"/>
      <c r="S155" s="39"/>
      <c r="T155" s="6"/>
    </row>
    <row r="156" spans="6:20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39"/>
      <c r="R156" s="6"/>
      <c r="S156" s="39"/>
      <c r="T156" s="6"/>
    </row>
    <row r="157" spans="6:20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39"/>
      <c r="R157" s="6"/>
      <c r="S157" s="39"/>
      <c r="T157" s="6"/>
    </row>
    <row r="158" spans="6:20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39"/>
      <c r="R158" s="6"/>
      <c r="S158" s="39"/>
      <c r="T158" s="6"/>
    </row>
    <row r="159" spans="6:20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39"/>
      <c r="R159" s="6"/>
      <c r="S159" s="39"/>
      <c r="T159" s="6"/>
    </row>
    <row r="160" spans="6:20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39"/>
      <c r="R160" s="6"/>
      <c r="S160" s="39"/>
      <c r="T160" s="6"/>
    </row>
    <row r="161" spans="5:20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39"/>
      <c r="R161" s="6"/>
      <c r="S161" s="39"/>
      <c r="T161" s="6"/>
    </row>
    <row r="162" spans="5:20" x14ac:dyDescent="0.25">
      <c r="E162" s="3"/>
      <c r="F162" s="5"/>
      <c r="G162" s="5"/>
      <c r="H162" s="5"/>
      <c r="I162" s="5"/>
      <c r="J162" s="5"/>
      <c r="K162" s="5"/>
      <c r="L162" s="5"/>
      <c r="M162" s="5"/>
      <c r="N162" s="5"/>
      <c r="O162" s="6"/>
      <c r="P162" s="5"/>
      <c r="Q162" s="39"/>
      <c r="R162" s="6"/>
      <c r="S162" s="39"/>
      <c r="T162" s="6"/>
    </row>
    <row r="163" spans="5:20" x14ac:dyDescent="0.25">
      <c r="E163" s="3"/>
      <c r="F163" s="5"/>
      <c r="G163" s="5"/>
      <c r="H163" s="5"/>
      <c r="I163" s="5"/>
      <c r="J163" s="5"/>
      <c r="K163" s="5"/>
      <c r="L163" s="5"/>
      <c r="M163" s="5"/>
      <c r="N163" s="5"/>
      <c r="O163" s="6"/>
      <c r="P163" s="5"/>
      <c r="Q163" s="39"/>
      <c r="R163" s="6"/>
      <c r="S163" s="39"/>
      <c r="T163" s="6"/>
    </row>
    <row r="164" spans="5:20" x14ac:dyDescent="0.25">
      <c r="E164" s="3"/>
      <c r="F164" s="5"/>
      <c r="G164" s="5"/>
      <c r="H164" s="5"/>
      <c r="I164" s="5"/>
      <c r="J164" s="5"/>
      <c r="K164" s="5"/>
      <c r="L164" s="5"/>
      <c r="M164" s="5"/>
      <c r="N164" s="5"/>
      <c r="O164" s="6"/>
      <c r="P164" s="5"/>
      <c r="Q164" s="39"/>
      <c r="R164" s="6"/>
      <c r="S164" s="39"/>
      <c r="T164" s="6"/>
    </row>
    <row r="165" spans="5:20" x14ac:dyDescent="0.25">
      <c r="E165" s="3"/>
      <c r="F165" s="5"/>
      <c r="G165" s="5"/>
      <c r="H165" s="5"/>
      <c r="I165" s="5"/>
      <c r="J165" s="5"/>
      <c r="K165" s="5"/>
      <c r="L165" s="5"/>
      <c r="M165" s="5"/>
      <c r="N165" s="5"/>
      <c r="O165" s="6"/>
      <c r="P165" s="5"/>
      <c r="Q165" s="39"/>
      <c r="R165" s="6"/>
      <c r="S165" s="39"/>
      <c r="T165" s="6"/>
    </row>
    <row r="166" spans="5:20" x14ac:dyDescent="0.25">
      <c r="E166" s="3"/>
      <c r="F166" s="5"/>
      <c r="G166" s="5"/>
      <c r="H166" s="5"/>
      <c r="I166" s="5"/>
      <c r="J166" s="5"/>
      <c r="K166" s="5"/>
      <c r="L166" s="5"/>
      <c r="M166" s="5"/>
      <c r="N166" s="5"/>
      <c r="O166" s="6"/>
      <c r="P166" s="5"/>
      <c r="Q166" s="39"/>
      <c r="R166" s="6"/>
      <c r="S166" s="39"/>
      <c r="T166" s="6"/>
    </row>
    <row r="167" spans="5:20" x14ac:dyDescent="0.25">
      <c r="E167" s="3"/>
      <c r="F167" s="5"/>
      <c r="G167" s="5"/>
      <c r="H167" s="5"/>
      <c r="I167" s="5"/>
      <c r="J167" s="5"/>
      <c r="K167" s="5"/>
      <c r="L167" s="5"/>
      <c r="M167" s="5"/>
      <c r="N167" s="5"/>
      <c r="O167" s="6"/>
      <c r="P167" s="5"/>
      <c r="Q167" s="39"/>
      <c r="R167" s="6"/>
      <c r="S167" s="39"/>
      <c r="T167" s="6"/>
    </row>
    <row r="168" spans="5:20" x14ac:dyDescent="0.25">
      <c r="E168" s="3"/>
      <c r="F168" s="5"/>
      <c r="G168" s="5"/>
      <c r="H168" s="5"/>
      <c r="I168" s="5"/>
      <c r="J168" s="5"/>
      <c r="K168" s="5"/>
      <c r="L168" s="5"/>
      <c r="M168" s="5"/>
      <c r="N168" s="5"/>
      <c r="O168" s="6"/>
      <c r="P168" s="5"/>
      <c r="Q168" s="39"/>
      <c r="R168" s="6"/>
      <c r="S168" s="39"/>
      <c r="T168" s="6"/>
    </row>
    <row r="169" spans="5:20" x14ac:dyDescent="0.25">
      <c r="E169" s="3"/>
      <c r="F169" s="5"/>
      <c r="G169" s="5"/>
      <c r="H169" s="5"/>
      <c r="I169" s="5"/>
      <c r="J169" s="5"/>
      <c r="K169" s="5"/>
      <c r="L169" s="5"/>
      <c r="M169" s="5"/>
      <c r="N169" s="6"/>
      <c r="O169" s="6"/>
      <c r="P169" s="6"/>
      <c r="Q169" s="39"/>
      <c r="R169" s="6"/>
      <c r="S169" s="39"/>
      <c r="T169" s="6"/>
    </row>
    <row r="170" spans="5:20" x14ac:dyDescent="0.25">
      <c r="E170" s="3"/>
      <c r="F170" s="5"/>
      <c r="G170" s="5"/>
      <c r="H170" s="5"/>
      <c r="I170" s="5"/>
      <c r="J170" s="5"/>
      <c r="K170" s="5"/>
      <c r="L170" s="5"/>
      <c r="M170" s="5"/>
      <c r="N170" s="5"/>
      <c r="O170" s="6"/>
      <c r="P170" s="5"/>
      <c r="Q170" s="39"/>
      <c r="R170" s="6"/>
      <c r="S170" s="39"/>
      <c r="T170" s="6"/>
    </row>
    <row r="171" spans="5:20" x14ac:dyDescent="0.25">
      <c r="F171" s="7"/>
      <c r="G171" s="6"/>
      <c r="H171" s="7"/>
      <c r="I171" s="6"/>
      <c r="J171" s="7"/>
      <c r="K171" s="6"/>
      <c r="L171" s="7"/>
      <c r="M171" s="6"/>
      <c r="N171" s="7"/>
      <c r="O171" s="6"/>
      <c r="P171" s="6"/>
      <c r="Q171" s="39"/>
      <c r="R171" s="6"/>
      <c r="S171" s="39"/>
      <c r="T171" s="6"/>
    </row>
    <row r="172" spans="5:20" x14ac:dyDescent="0.25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6"/>
      <c r="Q172" s="39"/>
      <c r="R172" s="6"/>
      <c r="S172" s="39"/>
      <c r="T172" s="6"/>
    </row>
    <row r="173" spans="5:20" x14ac:dyDescent="0.25">
      <c r="F173" s="5"/>
      <c r="G173" s="5"/>
      <c r="H173" s="6"/>
      <c r="I173" s="6"/>
      <c r="J173" s="6"/>
      <c r="K173" s="6"/>
      <c r="L173" s="6"/>
      <c r="M173" s="6"/>
      <c r="N173" s="5"/>
      <c r="O173" s="6"/>
      <c r="P173" s="6"/>
      <c r="Q173" s="39"/>
      <c r="R173" s="6"/>
      <c r="S173" s="39"/>
      <c r="T173" s="6"/>
    </row>
    <row r="174" spans="5:20" x14ac:dyDescent="0.25">
      <c r="F174" s="5"/>
      <c r="G174" s="5"/>
      <c r="H174" s="6"/>
      <c r="I174" s="6"/>
      <c r="J174" s="6"/>
      <c r="K174" s="6"/>
      <c r="L174" s="6"/>
      <c r="M174" s="6"/>
      <c r="N174" s="6"/>
      <c r="O174" s="6"/>
      <c r="P174" s="6"/>
      <c r="Q174" s="39"/>
      <c r="R174" s="6"/>
      <c r="S174" s="39"/>
      <c r="T174" s="6"/>
    </row>
    <row r="175" spans="5:20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39"/>
      <c r="R175" s="6"/>
      <c r="S175" s="39"/>
      <c r="T175" s="6"/>
    </row>
    <row r="176" spans="5:20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39"/>
      <c r="R176" s="6"/>
      <c r="S176" s="39"/>
      <c r="T176" s="6"/>
    </row>
    <row r="177" spans="6:20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39"/>
      <c r="R177" s="6"/>
      <c r="S177" s="39"/>
      <c r="T177" s="6"/>
    </row>
    <row r="178" spans="6:20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39"/>
      <c r="R178" s="6"/>
      <c r="S178" s="39"/>
      <c r="T178" s="6"/>
    </row>
    <row r="179" spans="6:20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39"/>
      <c r="R179" s="6"/>
      <c r="S179" s="39"/>
      <c r="T179" s="6"/>
    </row>
    <row r="180" spans="6:20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39"/>
      <c r="R180" s="6"/>
      <c r="S180" s="39"/>
      <c r="T180" s="6"/>
    </row>
    <row r="181" spans="6:20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39"/>
      <c r="R181" s="6"/>
      <c r="S181" s="39"/>
      <c r="T181" s="6"/>
    </row>
    <row r="182" spans="6:20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39"/>
      <c r="R182" s="6"/>
      <c r="S182" s="39"/>
      <c r="T182" s="6"/>
    </row>
    <row r="183" spans="6:20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39"/>
      <c r="R183" s="6"/>
      <c r="S183" s="39"/>
      <c r="T183" s="6"/>
    </row>
    <row r="184" spans="6:20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39"/>
      <c r="R184" s="6"/>
      <c r="S184" s="39"/>
      <c r="T184" s="6"/>
    </row>
    <row r="185" spans="6:20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39"/>
      <c r="R185" s="6"/>
      <c r="S185" s="39"/>
      <c r="T185" s="6"/>
    </row>
    <row r="186" spans="6:20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39"/>
      <c r="R186" s="6"/>
      <c r="S186" s="39"/>
      <c r="T186" s="6"/>
    </row>
    <row r="187" spans="6:20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39"/>
      <c r="R187" s="6"/>
      <c r="S187" s="39"/>
      <c r="T187" s="6"/>
    </row>
    <row r="188" spans="6:20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39"/>
      <c r="R188" s="6"/>
      <c r="S188" s="39"/>
      <c r="T188" s="6"/>
    </row>
    <row r="189" spans="6:20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39"/>
      <c r="R189" s="6"/>
      <c r="S189" s="39"/>
      <c r="T189" s="6"/>
    </row>
    <row r="190" spans="6:20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39"/>
      <c r="R190" s="6"/>
      <c r="S190" s="39"/>
      <c r="T190" s="6"/>
    </row>
    <row r="191" spans="6:20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39"/>
      <c r="R191" s="6"/>
      <c r="S191" s="39"/>
      <c r="T191" s="6"/>
    </row>
    <row r="192" spans="6:20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39"/>
      <c r="R192" s="6"/>
      <c r="S192" s="39"/>
      <c r="T192" s="6"/>
    </row>
    <row r="193" spans="6:20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39"/>
      <c r="R193" s="6"/>
      <c r="S193" s="39"/>
      <c r="T193" s="6"/>
    </row>
    <row r="194" spans="6:20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39"/>
      <c r="R194" s="6"/>
      <c r="S194" s="39"/>
      <c r="T194" s="6"/>
    </row>
    <row r="195" spans="6:20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39"/>
      <c r="R195" s="6"/>
      <c r="S195" s="39"/>
      <c r="T195" s="6"/>
    </row>
    <row r="196" spans="6:20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39"/>
      <c r="R196" s="6"/>
      <c r="S196" s="39"/>
      <c r="T196" s="6"/>
    </row>
    <row r="197" spans="6:20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39"/>
      <c r="R197" s="6"/>
      <c r="S197" s="39"/>
      <c r="T197" s="6"/>
    </row>
    <row r="198" spans="6:20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39"/>
      <c r="R198" s="6"/>
      <c r="S198" s="39"/>
      <c r="T198" s="6"/>
    </row>
    <row r="199" spans="6:20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39"/>
      <c r="R199" s="6"/>
      <c r="S199" s="39"/>
      <c r="T199" s="6"/>
    </row>
    <row r="200" spans="6:20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39"/>
      <c r="R200" s="6"/>
      <c r="S200" s="39"/>
      <c r="T200" s="6"/>
    </row>
    <row r="201" spans="6:20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39"/>
      <c r="R201" s="6"/>
      <c r="S201" s="39"/>
      <c r="T201" s="6"/>
    </row>
    <row r="202" spans="6:20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39"/>
      <c r="R202" s="6"/>
      <c r="S202" s="39"/>
      <c r="T202" s="6"/>
    </row>
    <row r="203" spans="6:20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39"/>
      <c r="R203" s="6"/>
      <c r="S203" s="39"/>
      <c r="T203" s="6"/>
    </row>
    <row r="204" spans="6:20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39"/>
      <c r="R204" s="6"/>
      <c r="S204" s="39"/>
      <c r="T204" s="6"/>
    </row>
    <row r="205" spans="6:20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39"/>
      <c r="R205" s="6"/>
      <c r="S205" s="39"/>
      <c r="T205" s="6"/>
    </row>
    <row r="206" spans="6:20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39"/>
      <c r="R206" s="6"/>
      <c r="S206" s="39"/>
      <c r="T206" s="6"/>
    </row>
    <row r="207" spans="6:20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39"/>
      <c r="R207" s="6"/>
      <c r="S207" s="39"/>
      <c r="T207" s="6"/>
    </row>
    <row r="208" spans="6:20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39"/>
      <c r="R208" s="6"/>
      <c r="S208" s="39"/>
      <c r="T208" s="6"/>
    </row>
    <row r="209" spans="6:20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39"/>
      <c r="R209" s="6"/>
      <c r="S209" s="39"/>
      <c r="T209" s="6"/>
    </row>
    <row r="210" spans="6:20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39"/>
      <c r="R210" s="6"/>
      <c r="S210" s="39"/>
      <c r="T210" s="6"/>
    </row>
    <row r="211" spans="6:20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39"/>
      <c r="R211" s="6"/>
      <c r="S211" s="39"/>
      <c r="T211" s="6"/>
    </row>
    <row r="212" spans="6:20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39"/>
      <c r="R212" s="6"/>
      <c r="S212" s="39"/>
      <c r="T212" s="6"/>
    </row>
    <row r="213" spans="6:20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39"/>
      <c r="R213" s="6"/>
      <c r="S213" s="39"/>
      <c r="T213" s="6"/>
    </row>
    <row r="214" spans="6:20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39"/>
      <c r="R214" s="6"/>
      <c r="S214" s="39"/>
      <c r="T214" s="6"/>
    </row>
    <row r="215" spans="6:20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39"/>
      <c r="R215" s="6"/>
      <c r="S215" s="39"/>
      <c r="T215" s="6"/>
    </row>
    <row r="216" spans="6:20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39"/>
      <c r="R216" s="6"/>
      <c r="S216" s="39"/>
      <c r="T216" s="6"/>
    </row>
    <row r="217" spans="6:20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39"/>
      <c r="R217" s="6"/>
      <c r="S217" s="39"/>
      <c r="T217" s="6"/>
    </row>
    <row r="218" spans="6:20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39"/>
      <c r="R218" s="6"/>
      <c r="S218" s="39"/>
      <c r="T218" s="6"/>
    </row>
    <row r="219" spans="6:20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39"/>
      <c r="R219" s="6"/>
      <c r="S219" s="39"/>
      <c r="T219" s="6"/>
    </row>
    <row r="220" spans="6:20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39"/>
      <c r="R220" s="6"/>
      <c r="S220" s="39"/>
      <c r="T220" s="6"/>
    </row>
    <row r="221" spans="6:20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39"/>
      <c r="R221" s="6"/>
      <c r="S221" s="39"/>
      <c r="T221" s="6"/>
    </row>
    <row r="222" spans="6:20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39"/>
      <c r="R222" s="6"/>
      <c r="S222" s="39"/>
      <c r="T222" s="6"/>
    </row>
    <row r="223" spans="6:20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39"/>
      <c r="R223" s="6"/>
      <c r="S223" s="39"/>
      <c r="T223" s="6"/>
    </row>
    <row r="224" spans="6:20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39"/>
      <c r="R224" s="6"/>
      <c r="S224" s="39"/>
      <c r="T224" s="6"/>
    </row>
    <row r="225" spans="6:20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39"/>
      <c r="R225" s="6"/>
      <c r="S225" s="39"/>
      <c r="T225" s="6"/>
    </row>
    <row r="226" spans="6:20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39"/>
      <c r="R226" s="6"/>
      <c r="S226" s="39"/>
      <c r="T226" s="6"/>
    </row>
    <row r="227" spans="6:20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39"/>
      <c r="R227" s="6"/>
      <c r="S227" s="39"/>
      <c r="T227" s="6"/>
    </row>
    <row r="228" spans="6:20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39"/>
      <c r="R228" s="6"/>
      <c r="S228" s="39"/>
      <c r="T228" s="6"/>
    </row>
    <row r="229" spans="6:20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39"/>
      <c r="R229" s="6"/>
      <c r="S229" s="39"/>
      <c r="T229" s="6"/>
    </row>
    <row r="230" spans="6:20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39"/>
      <c r="R230" s="6"/>
      <c r="S230" s="39"/>
      <c r="T230" s="6"/>
    </row>
    <row r="231" spans="6:20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39"/>
      <c r="R231" s="6"/>
      <c r="S231" s="39"/>
      <c r="T231" s="6"/>
    </row>
    <row r="232" spans="6:20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39"/>
      <c r="R232" s="6"/>
      <c r="S232" s="39"/>
      <c r="T232" s="6"/>
    </row>
    <row r="233" spans="6:20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39"/>
      <c r="R233" s="6"/>
      <c r="S233" s="39"/>
      <c r="T233" s="6"/>
    </row>
    <row r="234" spans="6:20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39"/>
      <c r="R234" s="6"/>
      <c r="S234" s="39"/>
      <c r="T234" s="6"/>
    </row>
    <row r="235" spans="6:20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39"/>
      <c r="R235" s="6"/>
      <c r="S235" s="39"/>
      <c r="T235" s="6"/>
    </row>
    <row r="236" spans="6:20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39"/>
      <c r="R236" s="6"/>
      <c r="S236" s="39"/>
      <c r="T236" s="6"/>
    </row>
    <row r="237" spans="6:20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39"/>
      <c r="R237" s="6"/>
      <c r="S237" s="39"/>
      <c r="T237" s="6"/>
    </row>
    <row r="238" spans="6:20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39"/>
      <c r="R238" s="6"/>
      <c r="S238" s="39"/>
      <c r="T238" s="6"/>
    </row>
    <row r="239" spans="6:20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39"/>
      <c r="R239" s="6"/>
      <c r="S239" s="39"/>
      <c r="T239" s="6"/>
    </row>
    <row r="240" spans="6:20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39"/>
      <c r="R240" s="6"/>
      <c r="S240" s="39"/>
      <c r="T240" s="6"/>
    </row>
    <row r="241" spans="6:20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39"/>
      <c r="R241" s="6"/>
      <c r="S241" s="39"/>
      <c r="T241" s="6"/>
    </row>
    <row r="242" spans="6:20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39"/>
      <c r="R242" s="6"/>
      <c r="S242" s="39"/>
      <c r="T242" s="6"/>
    </row>
    <row r="243" spans="6:20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39"/>
      <c r="R243" s="6"/>
      <c r="S243" s="39"/>
      <c r="T243" s="6"/>
    </row>
    <row r="244" spans="6:20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39"/>
      <c r="R244" s="6"/>
      <c r="S244" s="39"/>
      <c r="T244" s="6"/>
    </row>
    <row r="245" spans="6:20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39"/>
      <c r="R245" s="6"/>
      <c r="S245" s="39"/>
      <c r="T245" s="6"/>
    </row>
    <row r="246" spans="6:20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39"/>
      <c r="R246" s="6"/>
      <c r="S246" s="39"/>
      <c r="T246" s="6"/>
    </row>
    <row r="247" spans="6:20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39"/>
      <c r="R247" s="6"/>
      <c r="S247" s="39"/>
      <c r="T247" s="6"/>
    </row>
    <row r="248" spans="6:20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39"/>
      <c r="R248" s="6"/>
      <c r="S248" s="39"/>
      <c r="T248" s="6"/>
    </row>
    <row r="249" spans="6:20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39"/>
      <c r="R249" s="6"/>
      <c r="S249" s="39"/>
      <c r="T249" s="6"/>
    </row>
    <row r="250" spans="6:20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39"/>
      <c r="R250" s="6"/>
      <c r="S250" s="39"/>
      <c r="T250" s="6"/>
    </row>
    <row r="251" spans="6:20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39"/>
      <c r="R251" s="6"/>
      <c r="S251" s="39"/>
      <c r="T251" s="6"/>
    </row>
    <row r="252" spans="6:20" x14ac:dyDescent="0.25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39"/>
      <c r="R252" s="6"/>
      <c r="S252" s="39"/>
      <c r="T252" s="6"/>
    </row>
    <row r="253" spans="6:20" x14ac:dyDescent="0.25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39"/>
      <c r="R253" s="6"/>
      <c r="S253" s="39"/>
      <c r="T253" s="6"/>
    </row>
    <row r="254" spans="6:20" x14ac:dyDescent="0.25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39"/>
      <c r="R254" s="6"/>
      <c r="S254" s="39"/>
      <c r="T254" s="6"/>
    </row>
    <row r="255" spans="6:20" x14ac:dyDescent="0.25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39"/>
      <c r="R255" s="6"/>
      <c r="S255" s="39"/>
      <c r="T255" s="6"/>
    </row>
    <row r="256" spans="6:20" x14ac:dyDescent="0.25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39"/>
      <c r="R256" s="6"/>
      <c r="S256" s="39"/>
      <c r="T256" s="6"/>
    </row>
    <row r="257" spans="6:20" x14ac:dyDescent="0.25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39"/>
      <c r="R257" s="6"/>
      <c r="S257" s="39"/>
      <c r="T257" s="6"/>
    </row>
    <row r="258" spans="6:20" x14ac:dyDescent="0.25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39"/>
      <c r="R258" s="6"/>
      <c r="S258" s="39"/>
      <c r="T258" s="6"/>
    </row>
    <row r="259" spans="6:20" x14ac:dyDescent="0.25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39"/>
      <c r="R259" s="6"/>
      <c r="S259" s="39"/>
      <c r="T259" s="6"/>
    </row>
    <row r="260" spans="6:20" x14ac:dyDescent="0.25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39"/>
      <c r="R260" s="6"/>
      <c r="S260" s="39"/>
      <c r="T260" s="6"/>
    </row>
    <row r="261" spans="6:20" x14ac:dyDescent="0.25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39"/>
      <c r="R261" s="6"/>
      <c r="S261" s="39"/>
      <c r="T261" s="6"/>
    </row>
    <row r="262" spans="6:20" x14ac:dyDescent="0.25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39"/>
      <c r="R262" s="6"/>
      <c r="S262" s="39"/>
      <c r="T262" s="6"/>
    </row>
    <row r="263" spans="6:20" x14ac:dyDescent="0.25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39"/>
      <c r="R263" s="6"/>
      <c r="S263" s="39"/>
      <c r="T263" s="6"/>
    </row>
    <row r="264" spans="6:20" x14ac:dyDescent="0.25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39"/>
      <c r="R264" s="6"/>
      <c r="S264" s="39"/>
      <c r="T264" s="6"/>
    </row>
    <row r="265" spans="6:20" x14ac:dyDescent="0.25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39"/>
      <c r="R265" s="6"/>
      <c r="S265" s="39"/>
      <c r="T265" s="6"/>
    </row>
    <row r="266" spans="6:20" x14ac:dyDescent="0.25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39"/>
      <c r="R266" s="6"/>
      <c r="S266" s="39"/>
      <c r="T266" s="6"/>
    </row>
    <row r="267" spans="6:20" x14ac:dyDescent="0.25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39"/>
      <c r="R267" s="6"/>
      <c r="S267" s="39"/>
      <c r="T267" s="6"/>
    </row>
    <row r="268" spans="6:20" x14ac:dyDescent="0.25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39"/>
      <c r="R268" s="6"/>
      <c r="S268" s="39"/>
      <c r="T268" s="6"/>
    </row>
    <row r="269" spans="6:20" x14ac:dyDescent="0.25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39"/>
      <c r="R269" s="6"/>
      <c r="S269" s="39"/>
      <c r="T269" s="6"/>
    </row>
    <row r="270" spans="6:20" x14ac:dyDescent="0.25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39"/>
      <c r="R270" s="6"/>
      <c r="S270" s="39"/>
      <c r="T270" s="6"/>
    </row>
    <row r="271" spans="6:20" x14ac:dyDescent="0.25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39"/>
      <c r="R271" s="6"/>
      <c r="S271" s="39"/>
      <c r="T271" s="6"/>
    </row>
    <row r="272" spans="6:20" x14ac:dyDescent="0.25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39"/>
      <c r="R272" s="6"/>
      <c r="S272" s="39"/>
      <c r="T272" s="6"/>
    </row>
    <row r="273" spans="6:20" x14ac:dyDescent="0.25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39"/>
      <c r="R273" s="6"/>
      <c r="S273" s="39"/>
      <c r="T273" s="6"/>
    </row>
    <row r="274" spans="6:20" x14ac:dyDescent="0.25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39"/>
      <c r="R274" s="6"/>
      <c r="S274" s="39"/>
      <c r="T274" s="6"/>
    </row>
    <row r="275" spans="6:20" x14ac:dyDescent="0.25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39"/>
      <c r="R275" s="6"/>
      <c r="S275" s="39"/>
      <c r="T275" s="6"/>
    </row>
    <row r="276" spans="6:20" x14ac:dyDescent="0.25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39"/>
      <c r="R276" s="6"/>
      <c r="S276" s="39"/>
      <c r="T276" s="6"/>
    </row>
    <row r="277" spans="6:20" x14ac:dyDescent="0.25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39"/>
      <c r="R277" s="6"/>
      <c r="S277" s="39"/>
      <c r="T277" s="6"/>
    </row>
    <row r="278" spans="6:20" x14ac:dyDescent="0.25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39"/>
      <c r="R278" s="6"/>
      <c r="S278" s="39"/>
      <c r="T278" s="6"/>
    </row>
    <row r="279" spans="6:20" x14ac:dyDescent="0.25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39"/>
      <c r="R279" s="6"/>
      <c r="S279" s="39"/>
      <c r="T279" s="6"/>
    </row>
    <row r="280" spans="6:20" x14ac:dyDescent="0.25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39"/>
      <c r="R280" s="6"/>
      <c r="S280" s="39"/>
      <c r="T280" s="6"/>
    </row>
    <row r="281" spans="6:20" x14ac:dyDescent="0.25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39"/>
      <c r="R281" s="6"/>
      <c r="S281" s="39"/>
      <c r="T281" s="6"/>
    </row>
    <row r="282" spans="6:20" x14ac:dyDescent="0.25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39"/>
      <c r="R282" s="6"/>
      <c r="S282" s="39"/>
      <c r="T282" s="6"/>
    </row>
    <row r="283" spans="6:20" x14ac:dyDescent="0.25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39"/>
      <c r="R283" s="6"/>
      <c r="S283" s="39"/>
      <c r="T283" s="6"/>
    </row>
    <row r="284" spans="6:20" x14ac:dyDescent="0.25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39"/>
      <c r="R284" s="6"/>
      <c r="S284" s="39"/>
      <c r="T284" s="6"/>
    </row>
    <row r="285" spans="6:20" x14ac:dyDescent="0.25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39"/>
      <c r="R285" s="6"/>
      <c r="S285" s="39"/>
      <c r="T285" s="6"/>
    </row>
    <row r="286" spans="6:20" x14ac:dyDescent="0.25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39"/>
      <c r="R286" s="6"/>
      <c r="S286" s="39"/>
      <c r="T286" s="6"/>
    </row>
    <row r="287" spans="6:20" x14ac:dyDescent="0.25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39"/>
      <c r="R287" s="6"/>
      <c r="S287" s="39"/>
      <c r="T287" s="6"/>
    </row>
    <row r="288" spans="6:20" x14ac:dyDescent="0.25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39"/>
      <c r="R288" s="6"/>
      <c r="S288" s="39"/>
      <c r="T288" s="6"/>
    </row>
    <row r="289" spans="6:20" x14ac:dyDescent="0.25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39"/>
      <c r="R289" s="6"/>
      <c r="S289" s="39"/>
      <c r="T289" s="6"/>
    </row>
    <row r="290" spans="6:20" x14ac:dyDescent="0.25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39"/>
      <c r="R290" s="6"/>
      <c r="S290" s="39"/>
      <c r="T290" s="6"/>
    </row>
    <row r="291" spans="6:20" x14ac:dyDescent="0.25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39"/>
      <c r="R291" s="6"/>
      <c r="S291" s="39"/>
      <c r="T291" s="6"/>
    </row>
    <row r="292" spans="6:20" x14ac:dyDescent="0.25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39"/>
      <c r="R292" s="6"/>
      <c r="S292" s="39"/>
      <c r="T292" s="6"/>
    </row>
    <row r="293" spans="6:20" x14ac:dyDescent="0.25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39"/>
      <c r="R293" s="6"/>
      <c r="S293" s="39"/>
      <c r="T293" s="6"/>
    </row>
    <row r="294" spans="6:20" x14ac:dyDescent="0.25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39"/>
      <c r="R294" s="6"/>
      <c r="S294" s="39"/>
      <c r="T294" s="6"/>
    </row>
    <row r="295" spans="6:20" x14ac:dyDescent="0.25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39"/>
      <c r="R295" s="6"/>
      <c r="S295" s="39"/>
      <c r="T295" s="6"/>
    </row>
    <row r="296" spans="6:20" x14ac:dyDescent="0.25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39"/>
      <c r="R296" s="6"/>
      <c r="S296" s="39"/>
      <c r="T296" s="6"/>
    </row>
    <row r="297" spans="6:20" x14ac:dyDescent="0.25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39"/>
      <c r="R297" s="6"/>
      <c r="S297" s="39"/>
      <c r="T297" s="6"/>
    </row>
    <row r="298" spans="6:20" x14ac:dyDescent="0.25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39"/>
      <c r="R298" s="6"/>
      <c r="S298" s="39"/>
      <c r="T298" s="6"/>
    </row>
    <row r="299" spans="6:20" x14ac:dyDescent="0.25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39"/>
      <c r="R299" s="6"/>
      <c r="S299" s="39"/>
      <c r="T299" s="6"/>
    </row>
    <row r="300" spans="6:20" x14ac:dyDescent="0.25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39"/>
      <c r="R300" s="6"/>
      <c r="S300" s="39"/>
      <c r="T300" s="6"/>
    </row>
    <row r="301" spans="6:20" x14ac:dyDescent="0.25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39"/>
      <c r="R301" s="6"/>
      <c r="S301" s="39"/>
      <c r="T301" s="6"/>
    </row>
    <row r="302" spans="6:20" x14ac:dyDescent="0.25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39"/>
      <c r="R302" s="6"/>
      <c r="S302" s="39"/>
      <c r="T302" s="6"/>
    </row>
    <row r="303" spans="6:20" x14ac:dyDescent="0.25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39"/>
      <c r="R303" s="6"/>
      <c r="S303" s="39"/>
      <c r="T303" s="6"/>
    </row>
    <row r="304" spans="6:20" x14ac:dyDescent="0.25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39"/>
      <c r="R304" s="6"/>
      <c r="S304" s="39"/>
      <c r="T304" s="6"/>
    </row>
    <row r="305" spans="6:20" x14ac:dyDescent="0.25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39"/>
      <c r="R305" s="6"/>
      <c r="S305" s="39"/>
      <c r="T305" s="6"/>
    </row>
    <row r="306" spans="6:20" x14ac:dyDescent="0.25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39"/>
      <c r="R306" s="6"/>
      <c r="S306" s="39"/>
      <c r="T306" s="6"/>
    </row>
    <row r="307" spans="6:20" x14ac:dyDescent="0.25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39"/>
      <c r="R307" s="6"/>
      <c r="S307" s="39"/>
      <c r="T307" s="6"/>
    </row>
    <row r="308" spans="6:20" x14ac:dyDescent="0.25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39"/>
      <c r="R308" s="6"/>
      <c r="S308" s="39"/>
      <c r="T308" s="6"/>
    </row>
    <row r="309" spans="6:20" x14ac:dyDescent="0.25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39"/>
      <c r="R309" s="6"/>
      <c r="S309" s="39"/>
      <c r="T309" s="6"/>
    </row>
    <row r="310" spans="6:20" x14ac:dyDescent="0.25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39"/>
      <c r="R310" s="6"/>
      <c r="S310" s="39"/>
      <c r="T310" s="6"/>
    </row>
    <row r="311" spans="6:20" x14ac:dyDescent="0.25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39"/>
      <c r="R311" s="6"/>
      <c r="S311" s="39"/>
      <c r="T311" s="6"/>
    </row>
    <row r="312" spans="6:20" x14ac:dyDescent="0.25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39"/>
      <c r="R312" s="6"/>
      <c r="S312" s="39"/>
      <c r="T312" s="6"/>
    </row>
    <row r="313" spans="6:20" x14ac:dyDescent="0.25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39"/>
      <c r="R313" s="6"/>
      <c r="S313" s="39"/>
      <c r="T313" s="6"/>
    </row>
    <row r="314" spans="6:20" x14ac:dyDescent="0.25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39"/>
      <c r="R314" s="6"/>
      <c r="S314" s="39"/>
      <c r="T314" s="6"/>
    </row>
    <row r="315" spans="6:20" x14ac:dyDescent="0.25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39"/>
      <c r="R315" s="6"/>
      <c r="S315" s="39"/>
      <c r="T315" s="6"/>
    </row>
    <row r="316" spans="6:20" x14ac:dyDescent="0.25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39"/>
      <c r="R316" s="6"/>
      <c r="S316" s="39"/>
      <c r="T316" s="6"/>
    </row>
    <row r="317" spans="6:20" x14ac:dyDescent="0.25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39"/>
      <c r="R317" s="6"/>
      <c r="S317" s="39"/>
      <c r="T317" s="6"/>
    </row>
    <row r="318" spans="6:20" x14ac:dyDescent="0.25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39"/>
      <c r="R318" s="6"/>
      <c r="S318" s="39"/>
      <c r="T318" s="6"/>
    </row>
    <row r="319" spans="6:20" x14ac:dyDescent="0.25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39"/>
      <c r="R319" s="6"/>
      <c r="S319" s="39"/>
      <c r="T319" s="6"/>
    </row>
    <row r="320" spans="6:20" x14ac:dyDescent="0.25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39"/>
      <c r="R320" s="6"/>
      <c r="S320" s="39"/>
      <c r="T320" s="6"/>
    </row>
    <row r="321" spans="6:20" x14ac:dyDescent="0.25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39"/>
      <c r="R321" s="6"/>
      <c r="S321" s="39"/>
      <c r="T321" s="6"/>
    </row>
    <row r="322" spans="6:20" x14ac:dyDescent="0.25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39"/>
      <c r="R322" s="6"/>
      <c r="S322" s="39"/>
      <c r="T322" s="6"/>
    </row>
    <row r="323" spans="6:20" x14ac:dyDescent="0.25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39"/>
      <c r="R323" s="6"/>
      <c r="S323" s="39"/>
      <c r="T323" s="6"/>
    </row>
    <row r="324" spans="6:20" x14ac:dyDescent="0.25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39"/>
      <c r="R324" s="6"/>
      <c r="S324" s="39"/>
      <c r="T324" s="6"/>
    </row>
    <row r="325" spans="6:20" x14ac:dyDescent="0.25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39"/>
      <c r="R325" s="6"/>
      <c r="S325" s="39"/>
      <c r="T325" s="6"/>
    </row>
    <row r="326" spans="6:20" x14ac:dyDescent="0.25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39"/>
      <c r="R326" s="6"/>
      <c r="S326" s="39"/>
      <c r="T326" s="6"/>
    </row>
    <row r="327" spans="6:20" x14ac:dyDescent="0.25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39"/>
      <c r="R327" s="6"/>
      <c r="S327" s="39"/>
      <c r="T327" s="6"/>
    </row>
    <row r="328" spans="6:20" x14ac:dyDescent="0.25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39"/>
      <c r="R328" s="6"/>
      <c r="S328" s="39"/>
      <c r="T328" s="6"/>
    </row>
    <row r="329" spans="6:20" x14ac:dyDescent="0.25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39"/>
      <c r="R329" s="6"/>
      <c r="S329" s="39"/>
      <c r="T329" s="6"/>
    </row>
    <row r="330" spans="6:20" x14ac:dyDescent="0.25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39"/>
      <c r="R330" s="6"/>
      <c r="S330" s="39"/>
      <c r="T330" s="6"/>
    </row>
    <row r="331" spans="6:20" x14ac:dyDescent="0.25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39"/>
      <c r="R331" s="6"/>
      <c r="S331" s="39"/>
      <c r="T331" s="6"/>
    </row>
    <row r="332" spans="6:20" x14ac:dyDescent="0.25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39"/>
      <c r="R332" s="6"/>
      <c r="S332" s="39"/>
      <c r="T332" s="6"/>
    </row>
    <row r="333" spans="6:20" x14ac:dyDescent="0.25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39"/>
      <c r="R333" s="6"/>
      <c r="S333" s="39"/>
      <c r="T333" s="6"/>
    </row>
    <row r="334" spans="6:20" x14ac:dyDescent="0.25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39"/>
      <c r="R334" s="6"/>
      <c r="S334" s="39"/>
      <c r="T334" s="6"/>
    </row>
    <row r="335" spans="6:20" x14ac:dyDescent="0.25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39"/>
      <c r="R335" s="6"/>
      <c r="S335" s="39"/>
      <c r="T335" s="6"/>
    </row>
    <row r="336" spans="6:20" x14ac:dyDescent="0.25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39"/>
      <c r="R336" s="6"/>
      <c r="S336" s="39"/>
      <c r="T336" s="6"/>
    </row>
    <row r="337" spans="6:20" x14ac:dyDescent="0.25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39"/>
      <c r="R337" s="6"/>
      <c r="S337" s="39"/>
      <c r="T337" s="6"/>
    </row>
    <row r="338" spans="6:20" x14ac:dyDescent="0.25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39"/>
      <c r="R338" s="6"/>
      <c r="S338" s="39"/>
      <c r="T338" s="6"/>
    </row>
    <row r="339" spans="6:20" x14ac:dyDescent="0.25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39"/>
      <c r="R339" s="6"/>
      <c r="S339" s="39"/>
      <c r="T339" s="6"/>
    </row>
    <row r="340" spans="6:20" x14ac:dyDescent="0.25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39"/>
      <c r="R340" s="6"/>
      <c r="S340" s="39"/>
      <c r="T340" s="6"/>
    </row>
    <row r="341" spans="6:20" x14ac:dyDescent="0.25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39"/>
      <c r="R341" s="6"/>
      <c r="S341" s="39"/>
      <c r="T341" s="6"/>
    </row>
    <row r="342" spans="6:20" x14ac:dyDescent="0.25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39"/>
      <c r="R342" s="6"/>
      <c r="S342" s="39"/>
      <c r="T342" s="6"/>
    </row>
    <row r="343" spans="6:20" x14ac:dyDescent="0.25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39"/>
      <c r="R343" s="6"/>
      <c r="S343" s="39"/>
      <c r="T343" s="6"/>
    </row>
    <row r="344" spans="6:20" x14ac:dyDescent="0.25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39"/>
      <c r="R344" s="6"/>
      <c r="S344" s="39"/>
      <c r="T344" s="6"/>
    </row>
    <row r="345" spans="6:20" x14ac:dyDescent="0.25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39"/>
      <c r="R345" s="6"/>
      <c r="S345" s="39"/>
      <c r="T345" s="6"/>
    </row>
    <row r="346" spans="6:20" x14ac:dyDescent="0.25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39"/>
      <c r="R346" s="6"/>
      <c r="S346" s="39"/>
      <c r="T346" s="6"/>
    </row>
    <row r="347" spans="6:20" x14ac:dyDescent="0.25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39"/>
      <c r="R347" s="6"/>
      <c r="S347" s="39"/>
      <c r="T347" s="6"/>
    </row>
    <row r="348" spans="6:20" x14ac:dyDescent="0.25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39"/>
      <c r="R348" s="6"/>
      <c r="S348" s="39"/>
      <c r="T348" s="6"/>
    </row>
    <row r="349" spans="6:20" x14ac:dyDescent="0.25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39"/>
      <c r="R349" s="6"/>
      <c r="S349" s="39"/>
      <c r="T349" s="6"/>
    </row>
    <row r="350" spans="6:20" x14ac:dyDescent="0.25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39"/>
      <c r="R350" s="6"/>
      <c r="S350" s="39"/>
      <c r="T350" s="6"/>
    </row>
    <row r="351" spans="6:20" x14ac:dyDescent="0.25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39"/>
      <c r="R351" s="6"/>
      <c r="S351" s="39"/>
      <c r="T351" s="6"/>
    </row>
    <row r="352" spans="6:20" x14ac:dyDescent="0.25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39"/>
      <c r="R352" s="6"/>
      <c r="S352" s="39"/>
      <c r="T352" s="6"/>
    </row>
    <row r="353" spans="6:20" x14ac:dyDescent="0.25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39"/>
      <c r="R353" s="6"/>
      <c r="S353" s="39"/>
      <c r="T353" s="6"/>
    </row>
    <row r="354" spans="6:20" x14ac:dyDescent="0.25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39"/>
      <c r="R354" s="6"/>
      <c r="S354" s="39"/>
      <c r="T354" s="6"/>
    </row>
    <row r="355" spans="6:20" x14ac:dyDescent="0.25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39"/>
      <c r="R355" s="6"/>
      <c r="S355" s="39"/>
      <c r="T355" s="6"/>
    </row>
    <row r="356" spans="6:20" x14ac:dyDescent="0.25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39"/>
      <c r="R356" s="6"/>
      <c r="S356" s="39"/>
      <c r="T356" s="6"/>
    </row>
    <row r="357" spans="6:20" x14ac:dyDescent="0.25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39"/>
      <c r="R357" s="6"/>
      <c r="S357" s="39"/>
      <c r="T357" s="6"/>
    </row>
    <row r="358" spans="6:20" x14ac:dyDescent="0.25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39"/>
      <c r="R358" s="6"/>
      <c r="S358" s="39"/>
      <c r="T358" s="6"/>
    </row>
    <row r="359" spans="6:20" x14ac:dyDescent="0.25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39"/>
      <c r="R359" s="6"/>
      <c r="S359" s="39"/>
      <c r="T359" s="6"/>
    </row>
    <row r="360" spans="6:20" x14ac:dyDescent="0.25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39"/>
      <c r="R360" s="6"/>
      <c r="S360" s="39"/>
      <c r="T360" s="6"/>
    </row>
    <row r="361" spans="6:20" x14ac:dyDescent="0.25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39"/>
      <c r="R361" s="6"/>
      <c r="S361" s="39"/>
      <c r="T361" s="6"/>
    </row>
    <row r="362" spans="6:20" x14ac:dyDescent="0.25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39"/>
      <c r="R362" s="6"/>
      <c r="S362" s="39"/>
      <c r="T362" s="6"/>
    </row>
    <row r="363" spans="6:20" x14ac:dyDescent="0.25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39"/>
      <c r="R363" s="6"/>
      <c r="S363" s="39"/>
      <c r="T363" s="6"/>
    </row>
    <row r="364" spans="6:20" x14ac:dyDescent="0.25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39"/>
      <c r="R364" s="6"/>
      <c r="S364" s="39"/>
      <c r="T364" s="6"/>
    </row>
    <row r="365" spans="6:20" x14ac:dyDescent="0.25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39"/>
      <c r="R365" s="6"/>
      <c r="S365" s="39"/>
      <c r="T365" s="6"/>
    </row>
    <row r="366" spans="6:20" x14ac:dyDescent="0.25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39"/>
      <c r="R366" s="6"/>
      <c r="S366" s="39"/>
      <c r="T366" s="6"/>
    </row>
    <row r="367" spans="6:20" x14ac:dyDescent="0.25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39"/>
      <c r="R367" s="6"/>
      <c r="S367" s="39"/>
      <c r="T367" s="6"/>
    </row>
    <row r="368" spans="6:20" x14ac:dyDescent="0.25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39"/>
      <c r="R368" s="6"/>
      <c r="S368" s="39"/>
      <c r="T368" s="6"/>
    </row>
    <row r="369" spans="6:20" x14ac:dyDescent="0.25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39"/>
      <c r="R369" s="6"/>
      <c r="S369" s="39"/>
      <c r="T369" s="6"/>
    </row>
    <row r="370" spans="6:20" x14ac:dyDescent="0.25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39"/>
      <c r="R370" s="6"/>
      <c r="S370" s="39"/>
      <c r="T370" s="6"/>
    </row>
    <row r="371" spans="6:20" x14ac:dyDescent="0.25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39"/>
      <c r="R371" s="6"/>
      <c r="S371" s="39"/>
      <c r="T371" s="6"/>
    </row>
    <row r="372" spans="6:20" x14ac:dyDescent="0.25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39"/>
      <c r="R372" s="6"/>
      <c r="S372" s="39"/>
      <c r="T372" s="6"/>
    </row>
    <row r="373" spans="6:20" x14ac:dyDescent="0.25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39"/>
      <c r="R373" s="6"/>
      <c r="S373" s="39"/>
      <c r="T373" s="6"/>
    </row>
    <row r="374" spans="6:20" x14ac:dyDescent="0.25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39"/>
      <c r="R374" s="6"/>
      <c r="S374" s="39"/>
      <c r="T374" s="6"/>
    </row>
    <row r="375" spans="6:20" x14ac:dyDescent="0.25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39"/>
      <c r="R375" s="6"/>
      <c r="S375" s="39"/>
      <c r="T375" s="6"/>
    </row>
    <row r="376" spans="6:20" x14ac:dyDescent="0.25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39"/>
      <c r="R376" s="6"/>
      <c r="S376" s="39"/>
      <c r="T376" s="6"/>
    </row>
    <row r="377" spans="6:20" x14ac:dyDescent="0.25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39"/>
      <c r="R377" s="6"/>
      <c r="S377" s="39"/>
      <c r="T377" s="6"/>
    </row>
    <row r="378" spans="6:20" x14ac:dyDescent="0.25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39"/>
      <c r="R378" s="6"/>
      <c r="S378" s="39"/>
      <c r="T378" s="6"/>
    </row>
    <row r="379" spans="6:20" x14ac:dyDescent="0.25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39"/>
      <c r="R379" s="6"/>
      <c r="S379" s="39"/>
      <c r="T379" s="6"/>
    </row>
    <row r="380" spans="6:20" x14ac:dyDescent="0.25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39"/>
      <c r="R380" s="6"/>
      <c r="S380" s="39"/>
      <c r="T380" s="6"/>
    </row>
    <row r="381" spans="6:20" x14ac:dyDescent="0.25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39"/>
      <c r="R381" s="6"/>
      <c r="S381" s="39"/>
      <c r="T381" s="6"/>
    </row>
    <row r="382" spans="6:20" x14ac:dyDescent="0.25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39"/>
      <c r="R382" s="6"/>
      <c r="S382" s="39"/>
      <c r="T382" s="6"/>
    </row>
    <row r="383" spans="6:20" x14ac:dyDescent="0.25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39"/>
      <c r="R383" s="6"/>
      <c r="S383" s="39"/>
      <c r="T383" s="6"/>
    </row>
    <row r="384" spans="6:20" x14ac:dyDescent="0.25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39"/>
      <c r="R384" s="6"/>
      <c r="S384" s="39"/>
      <c r="T384" s="6"/>
    </row>
    <row r="385" spans="6:20" x14ac:dyDescent="0.25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39"/>
      <c r="R385" s="6"/>
      <c r="S385" s="39"/>
      <c r="T385" s="6"/>
    </row>
    <row r="386" spans="6:20" x14ac:dyDescent="0.25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39"/>
      <c r="R386" s="6"/>
      <c r="S386" s="39"/>
      <c r="T386" s="6"/>
    </row>
    <row r="387" spans="6:20" x14ac:dyDescent="0.25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39"/>
      <c r="R387" s="6"/>
      <c r="S387" s="39"/>
      <c r="T387" s="6"/>
    </row>
    <row r="388" spans="6:20" x14ac:dyDescent="0.25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39"/>
      <c r="R388" s="6"/>
      <c r="S388" s="39"/>
      <c r="T388" s="6"/>
    </row>
    <row r="389" spans="6:20" x14ac:dyDescent="0.25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39"/>
      <c r="R389" s="6"/>
      <c r="S389" s="39"/>
      <c r="T389" s="6"/>
    </row>
    <row r="390" spans="6:20" x14ac:dyDescent="0.25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39"/>
      <c r="R390" s="6"/>
      <c r="S390" s="39"/>
      <c r="T390" s="6"/>
    </row>
    <row r="391" spans="6:20" x14ac:dyDescent="0.25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39"/>
      <c r="R391" s="6"/>
      <c r="S391" s="39"/>
      <c r="T391" s="6"/>
    </row>
    <row r="392" spans="6:20" x14ac:dyDescent="0.25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39"/>
      <c r="R392" s="6"/>
      <c r="S392" s="39"/>
      <c r="T392" s="6"/>
    </row>
    <row r="393" spans="6:20" x14ac:dyDescent="0.25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39"/>
      <c r="R393" s="6"/>
      <c r="S393" s="39"/>
      <c r="T393" s="6"/>
    </row>
    <row r="394" spans="6:20" x14ac:dyDescent="0.25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39"/>
      <c r="R394" s="6"/>
      <c r="S394" s="39"/>
      <c r="T394" s="6"/>
    </row>
    <row r="395" spans="6:20" x14ac:dyDescent="0.25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39"/>
      <c r="R395" s="6"/>
      <c r="S395" s="39"/>
      <c r="T395" s="6"/>
    </row>
    <row r="396" spans="6:20" x14ac:dyDescent="0.25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39"/>
      <c r="R396" s="6"/>
      <c r="S396" s="39"/>
      <c r="T396" s="6"/>
    </row>
    <row r="397" spans="6:20" x14ac:dyDescent="0.25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39"/>
      <c r="R397" s="6"/>
      <c r="S397" s="39"/>
      <c r="T397" s="6"/>
    </row>
    <row r="398" spans="6:20" x14ac:dyDescent="0.25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39"/>
      <c r="R398" s="6"/>
      <c r="S398" s="39"/>
      <c r="T398" s="6"/>
    </row>
    <row r="399" spans="6:20" x14ac:dyDescent="0.25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39"/>
      <c r="R399" s="6"/>
      <c r="S399" s="39"/>
      <c r="T399" s="6"/>
    </row>
    <row r="400" spans="6:20" x14ac:dyDescent="0.25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39"/>
      <c r="R400" s="6"/>
      <c r="S400" s="39"/>
      <c r="T400" s="6"/>
    </row>
    <row r="401" spans="6:20" x14ac:dyDescent="0.25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39"/>
      <c r="R401" s="6"/>
      <c r="S401" s="39"/>
      <c r="T401" s="6"/>
    </row>
    <row r="402" spans="6:20" x14ac:dyDescent="0.25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39"/>
      <c r="R402" s="6"/>
      <c r="S402" s="39"/>
      <c r="T402" s="6"/>
    </row>
    <row r="403" spans="6:20" x14ac:dyDescent="0.25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39"/>
      <c r="R403" s="6"/>
      <c r="S403" s="39"/>
      <c r="T403" s="6"/>
    </row>
    <row r="404" spans="6:20" x14ac:dyDescent="0.25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39"/>
      <c r="R404" s="6"/>
      <c r="S404" s="39"/>
      <c r="T404" s="6"/>
    </row>
    <row r="405" spans="6:20" x14ac:dyDescent="0.25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39"/>
      <c r="R405" s="6"/>
      <c r="S405" s="39"/>
      <c r="T405" s="6"/>
    </row>
    <row r="406" spans="6:20" x14ac:dyDescent="0.25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39"/>
      <c r="R406" s="6"/>
      <c r="S406" s="39"/>
      <c r="T406" s="6"/>
    </row>
    <row r="407" spans="6:20" x14ac:dyDescent="0.25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39"/>
      <c r="R407" s="6"/>
      <c r="S407" s="39"/>
      <c r="T407" s="6"/>
    </row>
    <row r="408" spans="6:20" x14ac:dyDescent="0.25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39"/>
      <c r="R408" s="6"/>
      <c r="S408" s="39"/>
      <c r="T408" s="6"/>
    </row>
    <row r="409" spans="6:20" x14ac:dyDescent="0.25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39"/>
      <c r="R409" s="6"/>
      <c r="S409" s="39"/>
      <c r="T409" s="6"/>
    </row>
    <row r="410" spans="6:20" x14ac:dyDescent="0.25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39"/>
      <c r="R410" s="6"/>
      <c r="S410" s="39"/>
      <c r="T410" s="6"/>
    </row>
    <row r="411" spans="6:20" x14ac:dyDescent="0.25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39"/>
      <c r="R411" s="6"/>
      <c r="S411" s="39"/>
      <c r="T411" s="6"/>
    </row>
    <row r="412" spans="6:20" x14ac:dyDescent="0.25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39"/>
      <c r="R412" s="6"/>
      <c r="S412" s="39"/>
      <c r="T412" s="6"/>
    </row>
    <row r="413" spans="6:20" x14ac:dyDescent="0.25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39"/>
      <c r="R413" s="6"/>
      <c r="S413" s="39"/>
      <c r="T413" s="6"/>
    </row>
    <row r="414" spans="6:20" x14ac:dyDescent="0.25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39"/>
      <c r="R414" s="6"/>
      <c r="S414" s="39"/>
      <c r="T414" s="6"/>
    </row>
    <row r="415" spans="6:20" x14ac:dyDescent="0.25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39"/>
      <c r="R415" s="6"/>
      <c r="S415" s="39"/>
      <c r="T415" s="6"/>
    </row>
    <row r="416" spans="6:20" x14ac:dyDescent="0.25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39"/>
      <c r="R416" s="6"/>
      <c r="S416" s="39"/>
      <c r="T416" s="6"/>
    </row>
    <row r="417" spans="6:20" x14ac:dyDescent="0.25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39"/>
      <c r="R417" s="6"/>
      <c r="S417" s="39"/>
      <c r="T417" s="6"/>
    </row>
    <row r="418" spans="6:20" x14ac:dyDescent="0.25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39"/>
      <c r="R418" s="6"/>
      <c r="S418" s="39"/>
      <c r="T418" s="6"/>
    </row>
    <row r="419" spans="6:20" x14ac:dyDescent="0.25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39"/>
      <c r="R419" s="6"/>
      <c r="S419" s="39"/>
      <c r="T419" s="6"/>
    </row>
    <row r="420" spans="6:20" x14ac:dyDescent="0.25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39"/>
      <c r="R420" s="6"/>
      <c r="S420" s="39"/>
      <c r="T420" s="6"/>
    </row>
    <row r="421" spans="6:20" x14ac:dyDescent="0.25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39"/>
      <c r="R421" s="6"/>
      <c r="S421" s="39"/>
      <c r="T421" s="6"/>
    </row>
    <row r="422" spans="6:20" x14ac:dyDescent="0.25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39"/>
      <c r="R422" s="6"/>
      <c r="S422" s="39"/>
      <c r="T422" s="6"/>
    </row>
    <row r="423" spans="6:20" x14ac:dyDescent="0.25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39"/>
      <c r="R423" s="6"/>
      <c r="S423" s="39"/>
      <c r="T423" s="6"/>
    </row>
    <row r="424" spans="6:20" x14ac:dyDescent="0.25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39"/>
      <c r="R424" s="6"/>
      <c r="S424" s="39"/>
      <c r="T424" s="6"/>
    </row>
    <row r="425" spans="6:20" x14ac:dyDescent="0.25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39"/>
      <c r="R425" s="6"/>
      <c r="S425" s="39"/>
      <c r="T425" s="6"/>
    </row>
    <row r="426" spans="6:20" x14ac:dyDescent="0.25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39"/>
      <c r="R426" s="6"/>
      <c r="S426" s="39"/>
      <c r="T426" s="6"/>
    </row>
    <row r="427" spans="6:20" x14ac:dyDescent="0.25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39"/>
      <c r="R427" s="6"/>
      <c r="S427" s="39"/>
      <c r="T427" s="6"/>
    </row>
    <row r="428" spans="6:20" x14ac:dyDescent="0.25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39"/>
      <c r="R428" s="6"/>
      <c r="S428" s="39"/>
      <c r="T428" s="6"/>
    </row>
    <row r="429" spans="6:20" x14ac:dyDescent="0.25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39"/>
      <c r="R429" s="6"/>
      <c r="S429" s="39"/>
      <c r="T429" s="6"/>
    </row>
    <row r="430" spans="6:20" x14ac:dyDescent="0.25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39"/>
      <c r="R430" s="6"/>
      <c r="S430" s="39"/>
      <c r="T430" s="6"/>
    </row>
    <row r="431" spans="6:20" x14ac:dyDescent="0.25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39"/>
      <c r="R431" s="6"/>
      <c r="S431" s="39"/>
      <c r="T431" s="6"/>
    </row>
    <row r="432" spans="6:20" x14ac:dyDescent="0.25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39"/>
      <c r="R432" s="6"/>
      <c r="S432" s="39"/>
      <c r="T432" s="6"/>
    </row>
    <row r="433" spans="6:20" x14ac:dyDescent="0.25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39"/>
      <c r="R433" s="6"/>
      <c r="S433" s="39"/>
      <c r="T433" s="6"/>
    </row>
    <row r="434" spans="6:20" x14ac:dyDescent="0.25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39"/>
      <c r="R434" s="6"/>
      <c r="S434" s="39"/>
      <c r="T434" s="6"/>
    </row>
    <row r="435" spans="6:20" x14ac:dyDescent="0.25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39"/>
      <c r="R435" s="6"/>
      <c r="S435" s="39"/>
      <c r="T435" s="6"/>
    </row>
    <row r="436" spans="6:20" x14ac:dyDescent="0.25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39"/>
      <c r="R436" s="6"/>
      <c r="S436" s="39"/>
      <c r="T436" s="6"/>
    </row>
    <row r="437" spans="6:20" x14ac:dyDescent="0.25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39"/>
      <c r="R437" s="6"/>
      <c r="S437" s="39"/>
      <c r="T437" s="6"/>
    </row>
    <row r="438" spans="6:20" x14ac:dyDescent="0.25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39"/>
      <c r="R438" s="6"/>
      <c r="S438" s="39"/>
      <c r="T438" s="6"/>
    </row>
    <row r="439" spans="6:20" x14ac:dyDescent="0.25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39"/>
      <c r="R439" s="6"/>
      <c r="S439" s="39"/>
      <c r="T439" s="6"/>
    </row>
    <row r="440" spans="6:20" x14ac:dyDescent="0.25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39"/>
      <c r="R440" s="6"/>
      <c r="S440" s="39"/>
      <c r="T440" s="6"/>
    </row>
    <row r="441" spans="6:20" x14ac:dyDescent="0.25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39"/>
      <c r="R441" s="6"/>
      <c r="S441" s="39"/>
      <c r="T441" s="6"/>
    </row>
    <row r="442" spans="6:20" x14ac:dyDescent="0.25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39"/>
      <c r="R442" s="6"/>
      <c r="S442" s="39"/>
      <c r="T442" s="6"/>
    </row>
    <row r="443" spans="6:20" x14ac:dyDescent="0.25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39"/>
      <c r="R443" s="6"/>
      <c r="S443" s="39"/>
      <c r="T443" s="6"/>
    </row>
    <row r="444" spans="6:20" x14ac:dyDescent="0.25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39"/>
      <c r="R444" s="6"/>
      <c r="S444" s="39"/>
      <c r="T444" s="6"/>
    </row>
    <row r="445" spans="6:20" x14ac:dyDescent="0.25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39"/>
      <c r="R445" s="6"/>
      <c r="S445" s="39"/>
      <c r="T445" s="6"/>
    </row>
    <row r="446" spans="6:20" x14ac:dyDescent="0.25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39"/>
      <c r="R446" s="6"/>
      <c r="S446" s="39"/>
      <c r="T446" s="6"/>
    </row>
    <row r="447" spans="6:20" x14ac:dyDescent="0.25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39"/>
      <c r="R447" s="6"/>
      <c r="S447" s="39"/>
      <c r="T447" s="6"/>
    </row>
    <row r="448" spans="6:20" x14ac:dyDescent="0.25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39"/>
      <c r="R448" s="6"/>
      <c r="S448" s="39"/>
      <c r="T448" s="6"/>
    </row>
    <row r="449" spans="6:20" x14ac:dyDescent="0.25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39"/>
      <c r="R449" s="6"/>
      <c r="S449" s="39"/>
      <c r="T449" s="6"/>
    </row>
    <row r="450" spans="6:20" x14ac:dyDescent="0.25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39"/>
      <c r="R450" s="6"/>
      <c r="S450" s="39"/>
      <c r="T450" s="6"/>
    </row>
    <row r="451" spans="6:20" x14ac:dyDescent="0.25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39"/>
      <c r="R451" s="6"/>
      <c r="S451" s="39"/>
      <c r="T451" s="6"/>
    </row>
    <row r="452" spans="6:20" x14ac:dyDescent="0.25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39"/>
      <c r="R452" s="6"/>
      <c r="S452" s="39"/>
      <c r="T452" s="6"/>
    </row>
    <row r="453" spans="6:20" x14ac:dyDescent="0.25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39"/>
      <c r="R453" s="6"/>
      <c r="S453" s="39"/>
      <c r="T453" s="6"/>
    </row>
    <row r="454" spans="6:20" x14ac:dyDescent="0.25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39"/>
      <c r="R454" s="6"/>
      <c r="S454" s="39"/>
      <c r="T454" s="6"/>
    </row>
    <row r="455" spans="6:20" x14ac:dyDescent="0.25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39"/>
      <c r="R455" s="6"/>
      <c r="S455" s="39"/>
      <c r="T455" s="6"/>
    </row>
    <row r="456" spans="6:20" x14ac:dyDescent="0.25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39"/>
      <c r="R456" s="6"/>
      <c r="S456" s="39"/>
      <c r="T456" s="6"/>
    </row>
    <row r="457" spans="6:20" x14ac:dyDescent="0.25"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39"/>
      <c r="R457" s="6"/>
      <c r="S457" s="39"/>
      <c r="T457" s="6"/>
    </row>
    <row r="458" spans="6:20" x14ac:dyDescent="0.25"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39"/>
      <c r="R458" s="6"/>
      <c r="S458" s="39"/>
      <c r="T458" s="6"/>
    </row>
    <row r="459" spans="6:20" x14ac:dyDescent="0.25"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39"/>
      <c r="R459" s="6"/>
      <c r="S459" s="39"/>
      <c r="T459" s="6"/>
    </row>
    <row r="460" spans="6:20" x14ac:dyDescent="0.25"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39"/>
      <c r="R460" s="6"/>
      <c r="S460" s="39"/>
      <c r="T460" s="6"/>
    </row>
    <row r="461" spans="6:20" x14ac:dyDescent="0.25"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39"/>
      <c r="R461" s="6"/>
      <c r="S461" s="39"/>
      <c r="T461" s="6"/>
    </row>
    <row r="462" spans="6:20" x14ac:dyDescent="0.25"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39"/>
      <c r="R462" s="6"/>
      <c r="S462" s="39"/>
      <c r="T462" s="6"/>
    </row>
    <row r="463" spans="6:20" x14ac:dyDescent="0.25"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39"/>
      <c r="R463" s="6"/>
      <c r="S463" s="39"/>
      <c r="T463" s="6"/>
    </row>
    <row r="464" spans="6:20" x14ac:dyDescent="0.25"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39"/>
      <c r="R464" s="6"/>
      <c r="S464" s="39"/>
      <c r="T464" s="6"/>
    </row>
    <row r="465" spans="6:20" x14ac:dyDescent="0.25"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39"/>
      <c r="R465" s="6"/>
      <c r="S465" s="39"/>
      <c r="T465" s="6"/>
    </row>
    <row r="466" spans="6:20" x14ac:dyDescent="0.25"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39"/>
      <c r="R466" s="6"/>
      <c r="S466" s="39"/>
      <c r="T466" s="6"/>
    </row>
    <row r="467" spans="6:20" x14ac:dyDescent="0.25"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39"/>
      <c r="R467" s="6"/>
      <c r="S467" s="39"/>
      <c r="T467" s="6"/>
    </row>
    <row r="468" spans="6:20" x14ac:dyDescent="0.25"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39"/>
      <c r="R468" s="6"/>
      <c r="S468" s="39"/>
      <c r="T468" s="6"/>
    </row>
    <row r="469" spans="6:20" x14ac:dyDescent="0.25"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39"/>
      <c r="R469" s="6"/>
      <c r="S469" s="39"/>
      <c r="T469" s="6"/>
    </row>
    <row r="470" spans="6:20" x14ac:dyDescent="0.25"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39"/>
      <c r="R470" s="6"/>
      <c r="S470" s="39"/>
      <c r="T470" s="6"/>
    </row>
    <row r="471" spans="6:20" x14ac:dyDescent="0.25"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39"/>
      <c r="R471" s="6"/>
      <c r="S471" s="39"/>
      <c r="T471" s="6"/>
    </row>
    <row r="472" spans="6:20" x14ac:dyDescent="0.25"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39"/>
      <c r="R472" s="6"/>
      <c r="S472" s="39"/>
      <c r="T472" s="6"/>
    </row>
    <row r="473" spans="6:20" x14ac:dyDescent="0.25"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39"/>
      <c r="R473" s="6"/>
      <c r="S473" s="39"/>
      <c r="T473" s="6"/>
    </row>
    <row r="474" spans="6:20" x14ac:dyDescent="0.25"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39"/>
      <c r="R474" s="6"/>
      <c r="S474" s="39"/>
      <c r="T474" s="6"/>
    </row>
    <row r="475" spans="6:20" x14ac:dyDescent="0.25"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39"/>
      <c r="R475" s="6"/>
      <c r="S475" s="39"/>
      <c r="T475" s="6"/>
    </row>
    <row r="476" spans="6:20" x14ac:dyDescent="0.25"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39"/>
      <c r="R476" s="6"/>
      <c r="S476" s="39"/>
      <c r="T476" s="6"/>
    </row>
    <row r="477" spans="6:20" x14ac:dyDescent="0.25"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39"/>
      <c r="R477" s="6"/>
      <c r="S477" s="39"/>
      <c r="T477" s="6"/>
    </row>
    <row r="478" spans="6:20" x14ac:dyDescent="0.25"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39"/>
      <c r="R478" s="6"/>
      <c r="S478" s="39"/>
      <c r="T478" s="6"/>
    </row>
    <row r="479" spans="6:20" x14ac:dyDescent="0.25"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39"/>
      <c r="R479" s="6"/>
      <c r="S479" s="39"/>
      <c r="T479" s="6"/>
    </row>
    <row r="480" spans="6:20" x14ac:dyDescent="0.25"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39"/>
      <c r="R480" s="6"/>
      <c r="S480" s="39"/>
      <c r="T480" s="6"/>
    </row>
    <row r="481" spans="6:20" x14ac:dyDescent="0.25"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39"/>
      <c r="R481" s="6"/>
      <c r="S481" s="39"/>
      <c r="T481" s="6"/>
    </row>
    <row r="482" spans="6:20" x14ac:dyDescent="0.25"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39"/>
      <c r="R482" s="6"/>
      <c r="S482" s="39"/>
      <c r="T482" s="6"/>
    </row>
    <row r="483" spans="6:20" x14ac:dyDescent="0.25"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39"/>
      <c r="R483" s="6"/>
      <c r="S483" s="39"/>
      <c r="T483" s="6"/>
    </row>
    <row r="484" spans="6:20" x14ac:dyDescent="0.25"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39"/>
      <c r="R484" s="6"/>
      <c r="S484" s="39"/>
      <c r="T484" s="6"/>
    </row>
    <row r="485" spans="6:20" x14ac:dyDescent="0.25"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39"/>
      <c r="R485" s="6"/>
      <c r="S485" s="39"/>
      <c r="T485" s="6"/>
    </row>
    <row r="486" spans="6:20" x14ac:dyDescent="0.25"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39"/>
      <c r="R486" s="6"/>
      <c r="S486" s="39"/>
      <c r="T486" s="6"/>
    </row>
    <row r="487" spans="6:20" x14ac:dyDescent="0.25"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39"/>
      <c r="R487" s="6"/>
      <c r="S487" s="39"/>
      <c r="T487" s="6"/>
    </row>
    <row r="488" spans="6:20" x14ac:dyDescent="0.25"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39"/>
      <c r="R488" s="6"/>
      <c r="S488" s="39"/>
      <c r="T488" s="6"/>
    </row>
    <row r="489" spans="6:20" x14ac:dyDescent="0.25"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39"/>
      <c r="R489" s="6"/>
      <c r="S489" s="39"/>
      <c r="T489" s="6"/>
    </row>
    <row r="490" spans="6:20" x14ac:dyDescent="0.25"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39"/>
      <c r="R490" s="6"/>
      <c r="S490" s="39"/>
      <c r="T490" s="6"/>
    </row>
    <row r="491" spans="6:20" x14ac:dyDescent="0.25"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39"/>
      <c r="R491" s="6"/>
      <c r="S491" s="39"/>
      <c r="T491" s="6"/>
    </row>
    <row r="492" spans="6:20" x14ac:dyDescent="0.25"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39"/>
      <c r="R492" s="6"/>
      <c r="S492" s="39"/>
      <c r="T492" s="6"/>
    </row>
    <row r="493" spans="6:20" x14ac:dyDescent="0.25"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39"/>
      <c r="R493" s="6"/>
      <c r="S493" s="39"/>
      <c r="T493" s="6"/>
    </row>
    <row r="494" spans="6:20" x14ac:dyDescent="0.25"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39"/>
      <c r="R494" s="6"/>
      <c r="S494" s="39"/>
      <c r="T494" s="6"/>
    </row>
    <row r="495" spans="6:20" x14ac:dyDescent="0.25"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39"/>
      <c r="R495" s="6"/>
      <c r="S495" s="39"/>
      <c r="T495" s="6"/>
    </row>
    <row r="496" spans="6:20" x14ac:dyDescent="0.25"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39"/>
      <c r="R496" s="6"/>
      <c r="S496" s="39"/>
      <c r="T496" s="6"/>
    </row>
    <row r="497" spans="6:20" x14ac:dyDescent="0.25"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39"/>
      <c r="R497" s="6"/>
      <c r="S497" s="39"/>
      <c r="T497" s="6"/>
    </row>
    <row r="498" spans="6:20" x14ac:dyDescent="0.25"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39"/>
      <c r="R498" s="6"/>
      <c r="S498" s="39"/>
      <c r="T498" s="6"/>
    </row>
    <row r="499" spans="6:20" x14ac:dyDescent="0.25"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39"/>
      <c r="R499" s="6"/>
      <c r="S499" s="39"/>
      <c r="T499" s="6"/>
    </row>
    <row r="500" spans="6:20" x14ac:dyDescent="0.25"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39"/>
      <c r="R500" s="6"/>
      <c r="S500" s="39"/>
      <c r="T500" s="6"/>
    </row>
    <row r="501" spans="6:20" x14ac:dyDescent="0.25"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39"/>
      <c r="R501" s="6"/>
      <c r="S501" s="39"/>
      <c r="T501" s="6"/>
    </row>
    <row r="502" spans="6:20" x14ac:dyDescent="0.25"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39"/>
      <c r="R502" s="6"/>
      <c r="S502" s="39"/>
      <c r="T502" s="6"/>
    </row>
    <row r="503" spans="6:20" x14ac:dyDescent="0.25"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39"/>
      <c r="R503" s="6"/>
      <c r="S503" s="39"/>
      <c r="T503" s="6"/>
    </row>
    <row r="504" spans="6:20" x14ac:dyDescent="0.25"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39"/>
      <c r="R504" s="6"/>
      <c r="S504" s="39"/>
      <c r="T504" s="6"/>
    </row>
    <row r="505" spans="6:20" x14ac:dyDescent="0.25"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39"/>
      <c r="R505" s="6"/>
      <c r="S505" s="39"/>
      <c r="T505" s="6"/>
    </row>
    <row r="506" spans="6:20" x14ac:dyDescent="0.25"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39"/>
      <c r="R506" s="6"/>
      <c r="S506" s="39"/>
      <c r="T506" s="6"/>
    </row>
    <row r="507" spans="6:20" x14ac:dyDescent="0.25"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39"/>
      <c r="R507" s="6"/>
      <c r="S507" s="39"/>
      <c r="T507" s="6"/>
    </row>
    <row r="508" spans="6:20" x14ac:dyDescent="0.25"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39"/>
      <c r="R508" s="6"/>
      <c r="S508" s="39"/>
      <c r="T508" s="6"/>
    </row>
    <row r="509" spans="6:20" x14ac:dyDescent="0.25"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39"/>
      <c r="R509" s="6"/>
      <c r="S509" s="39"/>
      <c r="T509" s="6"/>
    </row>
    <row r="510" spans="6:20" x14ac:dyDescent="0.25"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39"/>
      <c r="R510" s="6"/>
      <c r="S510" s="39"/>
      <c r="T510" s="6"/>
    </row>
    <row r="511" spans="6:20" x14ac:dyDescent="0.25"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39"/>
      <c r="R511" s="6"/>
      <c r="S511" s="39"/>
      <c r="T511" s="6"/>
    </row>
    <row r="512" spans="6:20" x14ac:dyDescent="0.25"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39"/>
      <c r="R512" s="6"/>
      <c r="S512" s="39"/>
      <c r="T512" s="6"/>
    </row>
    <row r="513" spans="6:20" x14ac:dyDescent="0.25"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39"/>
      <c r="R513" s="6"/>
      <c r="S513" s="39"/>
      <c r="T513" s="6"/>
    </row>
    <row r="514" spans="6:20" x14ac:dyDescent="0.25"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39"/>
      <c r="R514" s="6"/>
      <c r="S514" s="39"/>
      <c r="T514" s="6"/>
    </row>
    <row r="515" spans="6:20" x14ac:dyDescent="0.25"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39"/>
      <c r="R515" s="6"/>
      <c r="S515" s="39"/>
      <c r="T515" s="6"/>
    </row>
    <row r="516" spans="6:20" x14ac:dyDescent="0.25"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39"/>
      <c r="R516" s="6"/>
      <c r="S516" s="39"/>
      <c r="T516" s="6"/>
    </row>
    <row r="517" spans="6:20" x14ac:dyDescent="0.25"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39"/>
      <c r="R517" s="6"/>
      <c r="S517" s="39"/>
      <c r="T517" s="6"/>
    </row>
    <row r="518" spans="6:20" x14ac:dyDescent="0.25"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39"/>
      <c r="R518" s="6"/>
      <c r="S518" s="39"/>
      <c r="T518" s="6"/>
    </row>
  </sheetData>
  <mergeCells count="4">
    <mergeCell ref="A1:E9"/>
    <mergeCell ref="F3:T3"/>
    <mergeCell ref="F5:T5"/>
    <mergeCell ref="F6:T6"/>
  </mergeCells>
  <phoneticPr fontId="0" type="noConversion"/>
  <conditionalFormatting sqref="A87:T89 A97:T99 A81:T82 O79:T80 A83:M83 O83:T83 A85:M86 O85:T86 A90:M90 O90:T90 A109:M110 O109:T110 A79:M80 A93:M96 O93:T96 N90:N96 N100:N101 A14:T78 A111:T116 A102:T108">
    <cfRule type="expression" dxfId="6" priority="20" stopIfTrue="1">
      <formula>MOD(ROW(),2)=1</formula>
    </cfRule>
  </conditionalFormatting>
  <conditionalFormatting sqref="A84:M84 O84:T84">
    <cfRule type="expression" dxfId="5" priority="18" stopIfTrue="1">
      <formula>MOD(ROW(),2)=1</formula>
    </cfRule>
  </conditionalFormatting>
  <conditionalFormatting sqref="A91:M92 O91:T92">
    <cfRule type="expression" dxfId="4" priority="17" stopIfTrue="1">
      <formula>MOD(ROW(),2)=1</formula>
    </cfRule>
  </conditionalFormatting>
  <conditionalFormatting sqref="A100:M101 O100:T101">
    <cfRule type="expression" dxfId="3" priority="16" stopIfTrue="1">
      <formula>MOD(ROW(),2)=1</formula>
    </cfRule>
  </conditionalFormatting>
  <conditionalFormatting sqref="N79:N80">
    <cfRule type="expression" dxfId="2" priority="12" stopIfTrue="1">
      <formula>MOD(ROW(),2)=1</formula>
    </cfRule>
  </conditionalFormatting>
  <conditionalFormatting sqref="N83:N86">
    <cfRule type="expression" dxfId="1" priority="11" stopIfTrue="1">
      <formula>MOD(ROW(),2)=1</formula>
    </cfRule>
  </conditionalFormatting>
  <conditionalFormatting sqref="N109:N110">
    <cfRule type="expression" dxfId="0" priority="6" stopIfTrue="1">
      <formula>MOD(ROW(),2)=1</formula>
    </cfRule>
  </conditionalFormatting>
  <printOptions horizontalCentered="1"/>
  <pageMargins left="0.25" right="0.25" top="0.5" bottom="0.5" header="0.5" footer="0.5"/>
  <pageSetup scale="77" fitToHeight="0" orientation="landscape" r:id="rId1"/>
  <headerFooter alignWithMargins="0"/>
  <rowBreaks count="2" manualBreakCount="2">
    <brk id="55" max="19" man="1"/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C-2B</vt:lpstr>
      <vt:lpstr>'C-2B'!Print_Area</vt:lpstr>
      <vt:lpstr>'C-2B'!Print_Area_MI</vt:lpstr>
      <vt:lpstr>'C-2B'!Print_Titles</vt:lpstr>
      <vt:lpstr>'C-2B'!Print_Titles_MI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2014-08-25T16:25:27Z</cp:lastPrinted>
  <dcterms:created xsi:type="dcterms:W3CDTF">2002-09-16T15:29:55Z</dcterms:created>
  <dcterms:modified xsi:type="dcterms:W3CDTF">2016-11-01T20:33:48Z</dcterms:modified>
</cp:coreProperties>
</file>