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ounting Services\ACTS\Forms - FAR\2019 Financial Statements\2019 Web\LSU E\Excel\"/>
    </mc:Choice>
  </mc:AlternateContent>
  <bookViews>
    <workbookView xWindow="0" yWindow="0" windowWidth="28800" windowHeight="12300"/>
  </bookViews>
  <sheets>
    <sheet name="Anal C-2A" sheetId="1" r:id="rId1"/>
  </sheets>
  <definedNames>
    <definedName name="_xlnm.Print_Area" localSheetId="0">'Anal C-2A'!$A$1:$L$79</definedName>
    <definedName name="_xlnm.Print_Titles" localSheetId="0">'Anal C-2A'!$1:$13</definedName>
    <definedName name="Print_Titles_MI">'Anal C-2A'!$3:$13</definedName>
    <definedName name="PrintArea" localSheetId="0">'Anal C-2A'!$A$3:$M$79</definedName>
    <definedName name="PrintTitles" localSheetId="0">'Anal C-2A'!$3:$12</definedName>
  </definedNames>
  <calcPr calcId="162913"/>
</workbook>
</file>

<file path=xl/calcChain.xml><?xml version="1.0" encoding="utf-8"?>
<calcChain xmlns="http://schemas.openxmlformats.org/spreadsheetml/2006/main">
  <c r="B26" i="1" l="1"/>
  <c r="B57" i="1"/>
  <c r="B42" i="1"/>
  <c r="B50" i="1"/>
  <c r="B51" i="1"/>
  <c r="B52" i="1"/>
  <c r="B53" i="1"/>
  <c r="B54" i="1"/>
  <c r="B55" i="1"/>
  <c r="B56" i="1"/>
  <c r="L72" i="1"/>
  <c r="J72" i="1"/>
  <c r="B72" i="1" s="1"/>
  <c r="H72" i="1"/>
  <c r="F72" i="1"/>
  <c r="D72" i="1"/>
  <c r="B70" i="1"/>
  <c r="B20" i="1"/>
  <c r="B21" i="1"/>
  <c r="B22" i="1"/>
  <c r="B23" i="1"/>
  <c r="B66" i="1"/>
  <c r="L59" i="1"/>
  <c r="L63" i="1"/>
  <c r="J59" i="1"/>
  <c r="J63" i="1" s="1"/>
  <c r="J76" i="1" s="1"/>
  <c r="J79" i="1" s="1"/>
  <c r="J81" i="1" s="1"/>
  <c r="H59" i="1"/>
  <c r="H63" i="1" s="1"/>
  <c r="H76" i="1" s="1"/>
  <c r="H79" i="1" s="1"/>
  <c r="H81" i="1" s="1"/>
  <c r="F59" i="1"/>
  <c r="F63" i="1"/>
  <c r="D59" i="1"/>
  <c r="B59" i="1" s="1"/>
  <c r="L46" i="1"/>
  <c r="J46" i="1"/>
  <c r="H46" i="1"/>
  <c r="F46" i="1"/>
  <c r="D46" i="1"/>
  <c r="B40" i="1"/>
  <c r="L29" i="1"/>
  <c r="L76" i="1" s="1"/>
  <c r="L79" i="1" s="1"/>
  <c r="L81" i="1" s="1"/>
  <c r="J29" i="1"/>
  <c r="H29" i="1"/>
  <c r="F29" i="1"/>
  <c r="F76" i="1" s="1"/>
  <c r="F79" i="1" s="1"/>
  <c r="F81" i="1" s="1"/>
  <c r="D29" i="1"/>
  <c r="D36" i="1"/>
  <c r="F36" i="1"/>
  <c r="J36" i="1"/>
  <c r="L36" i="1"/>
  <c r="B61" i="1"/>
  <c r="B17" i="1"/>
  <c r="B18" i="1"/>
  <c r="B19" i="1"/>
  <c r="B24" i="1"/>
  <c r="B25" i="1"/>
  <c r="B27" i="1"/>
  <c r="B67" i="1"/>
  <c r="B68" i="1"/>
  <c r="B69" i="1"/>
  <c r="B34" i="1"/>
  <c r="B32" i="1"/>
  <c r="B33" i="1"/>
  <c r="B74" i="1"/>
  <c r="H36" i="1"/>
  <c r="B43" i="1"/>
  <c r="B39" i="1"/>
  <c r="B49" i="1"/>
  <c r="B44" i="1"/>
  <c r="B41" i="1"/>
  <c r="B46" i="1"/>
  <c r="B36" i="1"/>
  <c r="B29" i="1"/>
  <c r="D63" i="1" l="1"/>
  <c r="B63" i="1" s="1"/>
  <c r="B76" i="1" s="1"/>
  <c r="D76" i="1" l="1"/>
  <c r="D79" i="1" s="1"/>
  <c r="B79" i="1" l="1"/>
  <c r="B81" i="1" s="1"/>
  <c r="D81" i="1"/>
</calcChain>
</file>

<file path=xl/sharedStrings.xml><?xml version="1.0" encoding="utf-8"?>
<sst xmlns="http://schemas.openxmlformats.org/spreadsheetml/2006/main" count="63" uniqueCount="63">
  <si>
    <t xml:space="preserve"> Instruction--</t>
  </si>
  <si>
    <t xml:space="preserve"> </t>
  </si>
  <si>
    <t>Equipment</t>
  </si>
  <si>
    <t>Supplies &amp;</t>
  </si>
  <si>
    <t>Expenses</t>
  </si>
  <si>
    <t>Travel</t>
  </si>
  <si>
    <t>Related</t>
  </si>
  <si>
    <t>Benefits</t>
  </si>
  <si>
    <t>Wages</t>
  </si>
  <si>
    <t>Total</t>
  </si>
  <si>
    <t xml:space="preserve"> Operation and maintenance of plant--</t>
  </si>
  <si>
    <t xml:space="preserve"> Scholarships and fellowships</t>
  </si>
  <si>
    <t>Education and general:</t>
  </si>
  <si>
    <t xml:space="preserve"> Academic support--</t>
  </si>
  <si>
    <t xml:space="preserve"> Student services--</t>
  </si>
  <si>
    <t xml:space="preserve"> Institutional support--</t>
  </si>
  <si>
    <t xml:space="preserve">        Total instruction</t>
  </si>
  <si>
    <t xml:space="preserve">        Total academic support</t>
  </si>
  <si>
    <t xml:space="preserve">        Total institutional support</t>
  </si>
  <si>
    <t xml:space="preserve">        Total operation and maintenance of plant</t>
  </si>
  <si>
    <t xml:space="preserve">   Business administration</t>
  </si>
  <si>
    <t xml:space="preserve">   Continuing education</t>
  </si>
  <si>
    <t xml:space="preserve">   Liberal arts</t>
  </si>
  <si>
    <t xml:space="preserve">   Sciences</t>
  </si>
  <si>
    <t xml:space="preserve">   Summer session</t>
  </si>
  <si>
    <t xml:space="preserve">   Academic affairs and services</t>
  </si>
  <si>
    <t xml:space="preserve">   Faculty professional development</t>
  </si>
  <si>
    <t xml:space="preserve">   Library</t>
  </si>
  <si>
    <t xml:space="preserve">   Career services</t>
  </si>
  <si>
    <t xml:space="preserve">   Student aid</t>
  </si>
  <si>
    <t xml:space="preserve">   Business affairs</t>
  </si>
  <si>
    <t xml:space="preserve">   Institutional development</t>
  </si>
  <si>
    <t xml:space="preserve">   Motor pool</t>
  </si>
  <si>
    <t xml:space="preserve">   Official functions</t>
  </si>
  <si>
    <t xml:space="preserve">   Buildings</t>
  </si>
  <si>
    <t xml:space="preserve">   Grounds</t>
  </si>
  <si>
    <t xml:space="preserve">   Campus security</t>
  </si>
  <si>
    <t xml:space="preserve">          Total expenditures</t>
  </si>
  <si>
    <t xml:space="preserve">      Subtotal institutional support</t>
  </si>
  <si>
    <t xml:space="preserve">   Chancellor</t>
  </si>
  <si>
    <t xml:space="preserve">          Total educational and general expenditures</t>
  </si>
  <si>
    <t>ANALYSIS C-2A</t>
  </si>
  <si>
    <t>Current Unrestricted Fund Expenditures</t>
  </si>
  <si>
    <t xml:space="preserve">       Total student services</t>
  </si>
  <si>
    <t xml:space="preserve">   Registrar and admissions</t>
  </si>
  <si>
    <t xml:space="preserve">   Distance learning</t>
  </si>
  <si>
    <t xml:space="preserve">   Health and physical education</t>
  </si>
  <si>
    <t xml:space="preserve">   Health sciences</t>
  </si>
  <si>
    <t xml:space="preserve">   Diagnostic medical sonography</t>
  </si>
  <si>
    <t xml:space="preserve">   Developmental education</t>
  </si>
  <si>
    <t xml:space="preserve">   Enrollment management</t>
  </si>
  <si>
    <t xml:space="preserve">   Student development services</t>
  </si>
  <si>
    <t xml:space="preserve">   Information technology</t>
  </si>
  <si>
    <t xml:space="preserve">   Casualty insurance</t>
  </si>
  <si>
    <t xml:space="preserve">   Physical plant</t>
  </si>
  <si>
    <t xml:space="preserve">   Utilities</t>
  </si>
  <si>
    <t xml:space="preserve">   Institutional research</t>
  </si>
  <si>
    <t>Salaries &amp;</t>
  </si>
  <si>
    <t xml:space="preserve">   Student affairs</t>
  </si>
  <si>
    <t xml:space="preserve">   Risk management</t>
  </si>
  <si>
    <t xml:space="preserve">   Surgical tech</t>
  </si>
  <si>
    <t xml:space="preserve">       Allocation from LSU</t>
  </si>
  <si>
    <t>For the year ended June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</si>
</sst>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0"/>
      <name val="MS Sans Serif"/>
    </font>
    <font>
      <sz val="10"/>
      <name val="Arial"/>
      <family val="2"/>
    </font>
    <font>
      <sz val="9"/>
      <name val="Arial"/>
      <family val="2"/>
    </font>
    <font>
      <b/>
      <sz val="9"/>
      <color indexed="20"/>
      <name val="Arial"/>
      <family val="2"/>
    </font>
    <font>
      <sz val="9"/>
      <color indexed="20"/>
      <name val="Arial"/>
      <family val="2"/>
    </font>
    <font>
      <sz val="10"/>
      <name val="Goudy Old Style"/>
      <family val="1"/>
    </font>
    <font>
      <b/>
      <sz val="12"/>
      <name val="Goudy Old Style"/>
      <family val="1"/>
    </font>
    <font>
      <sz val="9"/>
      <color rgb="FF461D7C"/>
      <name val="Bodoni MT"/>
      <family val="1"/>
    </font>
    <font>
      <b/>
      <sz val="11"/>
      <color rgb="FF461D7C"/>
      <name val="Bodoni MT"/>
      <family val="1"/>
    </font>
    <font>
      <sz val="11"/>
      <color rgb="FF461D7C"/>
      <name val="Bodoni MT"/>
      <family val="1"/>
    </font>
    <font>
      <b/>
      <sz val="9"/>
      <color rgb="FF461D7C"/>
      <name val="Bodoni MT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theme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164" fontId="7" fillId="0" borderId="0" xfId="2" applyNumberFormat="1" applyFont="1" applyAlignment="1" applyProtection="1">
      <alignment vertical="center"/>
    </xf>
    <xf numFmtId="164" fontId="1" fillId="0" borderId="0" xfId="4" applyNumberFormat="1"/>
    <xf numFmtId="164" fontId="2" fillId="0" borderId="0" xfId="1" applyNumberFormat="1" applyFont="1" applyFill="1" applyBorder="1" applyAlignment="1">
      <alignment vertical="center"/>
    </xf>
    <xf numFmtId="164" fontId="2" fillId="0" borderId="0" xfId="1" applyNumberFormat="1" applyFont="1" applyAlignment="1">
      <alignment vertical="center"/>
    </xf>
    <xf numFmtId="164" fontId="4" fillId="0" borderId="0" xfId="1" applyNumberFormat="1" applyFont="1" applyFill="1" applyBorder="1" applyAlignment="1">
      <alignment vertical="center"/>
    </xf>
    <xf numFmtId="164" fontId="9" fillId="0" borderId="0" xfId="4" applyNumberFormat="1" applyFont="1"/>
    <xf numFmtId="164" fontId="3" fillId="0" borderId="0" xfId="1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 applyProtection="1">
      <alignment vertical="center"/>
    </xf>
    <xf numFmtId="164" fontId="2" fillId="0" borderId="0" xfId="1" applyNumberFormat="1" applyFont="1" applyAlignment="1" applyProtection="1">
      <alignment vertical="center"/>
    </xf>
    <xf numFmtId="164" fontId="10" fillId="0" borderId="0" xfId="2" applyNumberFormat="1" applyFont="1" applyFill="1" applyBorder="1" applyAlignment="1" applyProtection="1">
      <alignment vertical="center"/>
    </xf>
    <xf numFmtId="164" fontId="4" fillId="0" borderId="0" xfId="1" applyNumberFormat="1" applyFont="1" applyFill="1" applyBorder="1" applyAlignment="1" applyProtection="1">
      <alignment vertical="center"/>
    </xf>
    <xf numFmtId="164" fontId="10" fillId="0" borderId="0" xfId="2" applyNumberFormat="1" applyFont="1" applyFill="1" applyBorder="1" applyAlignment="1" applyProtection="1">
      <alignment horizontal="center" vertical="center"/>
    </xf>
    <xf numFmtId="164" fontId="4" fillId="0" borderId="0" xfId="1" applyNumberFormat="1" applyFont="1" applyFill="1" applyBorder="1" applyAlignment="1" applyProtection="1">
      <alignment horizontal="left" vertical="center"/>
    </xf>
    <xf numFmtId="164" fontId="5" fillId="0" borderId="0" xfId="1" applyNumberFormat="1" applyFont="1" applyAlignment="1" applyProtection="1">
      <alignment vertical="center"/>
    </xf>
    <xf numFmtId="164" fontId="5" fillId="0" borderId="0" xfId="1" applyNumberFormat="1" applyFont="1" applyAlignment="1" applyProtection="1">
      <alignment horizontal="center" vertical="center"/>
    </xf>
    <xf numFmtId="164" fontId="5" fillId="0" borderId="1" xfId="1" applyNumberFormat="1" applyFont="1" applyBorder="1" applyAlignment="1" applyProtection="1">
      <alignment horizontal="center" vertical="center"/>
    </xf>
    <xf numFmtId="164" fontId="5" fillId="0" borderId="0" xfId="1" applyNumberFormat="1" applyFont="1" applyBorder="1" applyAlignment="1" applyProtection="1">
      <alignment horizontal="center" vertical="center"/>
    </xf>
    <xf numFmtId="164" fontId="5" fillId="0" borderId="0" xfId="3" applyNumberFormat="1" applyFont="1" applyAlignment="1" applyProtection="1">
      <alignment vertical="center"/>
    </xf>
    <xf numFmtId="164" fontId="5" fillId="0" borderId="2" xfId="1" applyNumberFormat="1" applyFont="1" applyBorder="1" applyAlignment="1" applyProtection="1">
      <alignment vertical="center"/>
    </xf>
    <xf numFmtId="164" fontId="5" fillId="0" borderId="0" xfId="1" applyNumberFormat="1" applyFont="1" applyFill="1" applyAlignment="1" applyProtection="1">
      <alignment vertical="center"/>
    </xf>
    <xf numFmtId="164" fontId="5" fillId="0" borderId="0" xfId="1" applyNumberFormat="1" applyFont="1" applyFill="1" applyBorder="1" applyAlignment="1" applyProtection="1">
      <alignment vertical="center"/>
    </xf>
    <xf numFmtId="164" fontId="2" fillId="0" borderId="0" xfId="1" applyNumberFormat="1" applyFont="1" applyFill="1" applyAlignment="1" applyProtection="1">
      <alignment vertical="center"/>
    </xf>
    <xf numFmtId="164" fontId="2" fillId="0" borderId="0" xfId="1" applyNumberFormat="1" applyFont="1" applyFill="1" applyAlignment="1">
      <alignment vertical="center"/>
    </xf>
    <xf numFmtId="164" fontId="5" fillId="0" borderId="0" xfId="1" applyNumberFormat="1" applyFont="1" applyFill="1" applyAlignment="1" applyProtection="1">
      <alignment horizontal="left" vertical="center"/>
    </xf>
    <xf numFmtId="164" fontId="5" fillId="0" borderId="0" xfId="3" applyNumberFormat="1" applyFont="1" applyFill="1" applyAlignment="1" applyProtection="1">
      <alignment vertical="center"/>
    </xf>
    <xf numFmtId="164" fontId="5" fillId="0" borderId="0" xfId="1" applyNumberFormat="1" applyFont="1" applyFill="1" applyBorder="1" applyAlignment="1">
      <alignment vertical="center"/>
    </xf>
    <xf numFmtId="164" fontId="5" fillId="0" borderId="2" xfId="1" applyNumberFormat="1" applyFont="1" applyFill="1" applyBorder="1" applyAlignment="1" applyProtection="1">
      <alignment vertical="center"/>
    </xf>
    <xf numFmtId="164" fontId="5" fillId="0" borderId="2" xfId="1" applyNumberFormat="1" applyFont="1" applyFill="1" applyBorder="1" applyAlignment="1">
      <alignment vertical="center"/>
    </xf>
    <xf numFmtId="164" fontId="5" fillId="0" borderId="1" xfId="1" applyNumberFormat="1" applyFont="1" applyFill="1" applyBorder="1" applyAlignment="1" applyProtection="1">
      <alignment vertical="center"/>
    </xf>
    <xf numFmtId="164" fontId="5" fillId="0" borderId="0" xfId="1" applyNumberFormat="1" applyFont="1" applyFill="1" applyAlignment="1" applyProtection="1">
      <alignment horizontal="right" vertical="center"/>
    </xf>
    <xf numFmtId="164" fontId="5" fillId="0" borderId="0" xfId="1" applyNumberFormat="1" applyFont="1" applyFill="1" applyAlignment="1">
      <alignment vertical="center"/>
    </xf>
    <xf numFmtId="164" fontId="2" fillId="0" borderId="0" xfId="1" applyNumberFormat="1" applyFont="1" applyFill="1" applyBorder="1" applyAlignment="1" applyProtection="1">
      <alignment vertical="center"/>
    </xf>
    <xf numFmtId="164" fontId="5" fillId="0" borderId="1" xfId="1" applyNumberFormat="1" applyFont="1" applyFill="1" applyBorder="1" applyAlignment="1" applyProtection="1">
      <alignment horizontal="right" vertical="center"/>
    </xf>
    <xf numFmtId="164" fontId="5" fillId="0" borderId="2" xfId="1" applyNumberFormat="1" applyFont="1" applyFill="1" applyBorder="1" applyAlignment="1" applyProtection="1">
      <alignment horizontal="right" vertical="center"/>
    </xf>
    <xf numFmtId="164" fontId="5" fillId="0" borderId="4" xfId="1" applyNumberFormat="1" applyFont="1" applyFill="1" applyBorder="1" applyAlignment="1" applyProtection="1">
      <alignment vertical="center"/>
    </xf>
    <xf numFmtId="164" fontId="5" fillId="0" borderId="3" xfId="3" applyNumberFormat="1" applyFont="1" applyFill="1" applyBorder="1" applyAlignment="1" applyProtection="1">
      <alignment vertical="center"/>
    </xf>
    <xf numFmtId="164" fontId="2" fillId="0" borderId="0" xfId="1" applyNumberFormat="1" applyFont="1" applyBorder="1" applyAlignment="1" applyProtection="1">
      <alignment vertical="center"/>
    </xf>
    <xf numFmtId="43" fontId="2" fillId="0" borderId="0" xfId="1" applyFont="1" applyBorder="1" applyAlignment="1" applyProtection="1">
      <alignment vertical="center"/>
    </xf>
    <xf numFmtId="164" fontId="6" fillId="0" borderId="0" xfId="2" applyNumberFormat="1" applyFont="1" applyFill="1" applyBorder="1" applyAlignment="1" applyProtection="1">
      <alignment horizontal="center" vertical="center"/>
    </xf>
    <xf numFmtId="164" fontId="6" fillId="0" borderId="0" xfId="2" applyNumberFormat="1" applyFont="1" applyFill="1" applyBorder="1" applyAlignment="1" applyProtection="1">
      <alignment vertical="center"/>
    </xf>
    <xf numFmtId="164" fontId="8" fillId="0" borderId="0" xfId="2" applyNumberFormat="1" applyFont="1" applyFill="1" applyBorder="1" applyAlignment="1" applyProtection="1">
      <alignment horizontal="center" vertical="center"/>
    </xf>
  </cellXfs>
  <cellStyles count="5">
    <cellStyle name="Comma" xfId="1" builtinId="3"/>
    <cellStyle name="Comma 2 2" xfId="2"/>
    <cellStyle name="Currency" xfId="3" builtinId="4"/>
    <cellStyle name="Normal" xfId="0" builtinId="0"/>
    <cellStyle name="Normal 2" xfId="4"/>
  </cellStyles>
  <dxfs count="2">
    <dxf>
      <fill>
        <patternFill>
          <bgColor rgb="FFEFE6F2"/>
        </patternFill>
      </fill>
    </dxf>
    <dxf>
      <fill>
        <patternFill>
          <bgColor rgb="FFEFE6F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</xdr:row>
      <xdr:rowOff>28575</xdr:rowOff>
    </xdr:from>
    <xdr:to>
      <xdr:col>0</xdr:col>
      <xdr:colOff>2409825</xdr:colOff>
      <xdr:row>6</xdr:row>
      <xdr:rowOff>76200</xdr:rowOff>
    </xdr:to>
    <xdr:pic>
      <xdr:nvPicPr>
        <xdr:cNvPr id="1200" name="Picture 1" descr="lsu e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14325"/>
          <a:ext cx="22193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91"/>
  <sheetViews>
    <sheetView tabSelected="1" defaultGridColor="0" colorId="22" zoomScale="120" zoomScaleNormal="120" workbookViewId="0">
      <selection activeCell="C4" sqref="C4:E4"/>
    </sheetView>
  </sheetViews>
  <sheetFormatPr defaultRowHeight="12" customHeight="1" x14ac:dyDescent="0.2"/>
  <cols>
    <col min="1" max="1" width="41.28515625" style="4" bestFit="1" customWidth="1"/>
    <col min="2" max="2" width="13.5703125" style="4" bestFit="1" customWidth="1"/>
    <col min="3" max="3" width="1.7109375" style="4" customWidth="1"/>
    <col min="4" max="4" width="12.7109375" style="4" customWidth="1"/>
    <col min="5" max="5" width="1.7109375" style="4" customWidth="1"/>
    <col min="6" max="6" width="12.7109375" style="4" customWidth="1"/>
    <col min="7" max="7" width="1.7109375" style="4" customWidth="1"/>
    <col min="8" max="8" width="12.7109375" style="4" customWidth="1"/>
    <col min="9" max="9" width="1.7109375" style="4" customWidth="1"/>
    <col min="10" max="10" width="12.7109375" style="4" customWidth="1"/>
    <col min="11" max="11" width="1.7109375" style="4" customWidth="1"/>
    <col min="12" max="12" width="12.7109375" style="4" customWidth="1"/>
    <col min="13" max="13" width="15.7109375" style="4" customWidth="1"/>
    <col min="14" max="16384" width="9.140625" style="4"/>
  </cols>
  <sheetData>
    <row r="1" spans="1:18" ht="12" customHeight="1" x14ac:dyDescent="0.2">
      <c r="A1" s="1"/>
      <c r="B1" s="2"/>
      <c r="C1" s="2"/>
      <c r="D1" s="2"/>
      <c r="E1" s="2"/>
      <c r="F1" s="2"/>
      <c r="G1" s="3"/>
      <c r="H1" s="3"/>
      <c r="I1" s="3"/>
      <c r="J1" s="3"/>
      <c r="K1" s="3"/>
      <c r="L1" s="3"/>
    </row>
    <row r="2" spans="1:18" ht="10.5" customHeight="1" x14ac:dyDescent="0.2">
      <c r="A2" s="1"/>
      <c r="B2" s="2"/>
      <c r="C2" s="2"/>
      <c r="D2" s="2"/>
      <c r="E2" s="2"/>
      <c r="F2" s="2"/>
      <c r="G2" s="5"/>
      <c r="H2" s="5"/>
      <c r="I2" s="5"/>
      <c r="J2" s="5"/>
      <c r="K2" s="5"/>
      <c r="L2" s="5"/>
    </row>
    <row r="3" spans="1:18" ht="16.5" x14ac:dyDescent="0.2">
      <c r="A3" s="1"/>
      <c r="C3" s="40"/>
      <c r="D3" s="40"/>
      <c r="E3" s="40"/>
      <c r="F3" s="40"/>
      <c r="G3" s="39" t="s">
        <v>41</v>
      </c>
      <c r="H3" s="40"/>
      <c r="I3" s="40"/>
      <c r="J3" s="40"/>
      <c r="K3" s="40"/>
      <c r="L3" s="40"/>
    </row>
    <row r="4" spans="1:18" ht="8.25" customHeight="1" x14ac:dyDescent="0.25">
      <c r="A4" s="1"/>
      <c r="C4" s="40"/>
      <c r="D4" s="40"/>
      <c r="E4" s="40"/>
      <c r="F4" s="6"/>
      <c r="G4" s="41"/>
      <c r="H4" s="7"/>
      <c r="I4" s="7"/>
      <c r="J4" s="7"/>
      <c r="K4" s="8"/>
      <c r="L4" s="7"/>
    </row>
    <row r="5" spans="1:18" ht="16.5" x14ac:dyDescent="0.2">
      <c r="A5" s="1"/>
      <c r="C5" s="40"/>
      <c r="D5" s="40"/>
      <c r="E5" s="40"/>
      <c r="F5" s="40"/>
      <c r="G5" s="39" t="s">
        <v>42</v>
      </c>
      <c r="H5" s="40"/>
      <c r="I5" s="40"/>
      <c r="J5" s="40"/>
      <c r="K5" s="40"/>
      <c r="L5" s="40"/>
      <c r="M5" s="9"/>
      <c r="N5" s="9"/>
      <c r="O5" s="9"/>
      <c r="P5" s="9"/>
      <c r="Q5" s="9"/>
      <c r="R5" s="9"/>
    </row>
    <row r="6" spans="1:18" ht="16.5" x14ac:dyDescent="0.2">
      <c r="A6" s="1"/>
      <c r="C6" s="40"/>
      <c r="D6" s="40"/>
      <c r="E6" s="40"/>
      <c r="F6" s="40"/>
      <c r="G6" s="39" t="s">
        <v>62</v>
      </c>
      <c r="H6" s="40"/>
      <c r="I6" s="40"/>
      <c r="J6" s="40"/>
      <c r="K6" s="40"/>
      <c r="L6" s="40"/>
      <c r="M6" s="9"/>
      <c r="N6" s="9"/>
      <c r="O6" s="9"/>
      <c r="P6" s="9"/>
      <c r="Q6" s="9"/>
      <c r="R6" s="9"/>
    </row>
    <row r="7" spans="1:18" ht="10.5" customHeight="1" x14ac:dyDescent="0.2">
      <c r="A7" s="1"/>
      <c r="B7" s="10"/>
      <c r="C7" s="10"/>
      <c r="D7" s="10"/>
      <c r="E7" s="10"/>
      <c r="F7" s="2"/>
      <c r="G7" s="11"/>
      <c r="H7" s="11"/>
      <c r="I7" s="11"/>
      <c r="J7" s="11"/>
      <c r="K7" s="11"/>
      <c r="L7" s="11"/>
      <c r="M7" s="9"/>
      <c r="N7" s="9"/>
      <c r="O7" s="9"/>
      <c r="P7" s="9"/>
      <c r="Q7" s="9"/>
      <c r="R7" s="9"/>
    </row>
    <row r="8" spans="1:18" ht="10.5" customHeight="1" x14ac:dyDescent="0.2">
      <c r="A8" s="1"/>
      <c r="B8" s="12"/>
      <c r="C8" s="12"/>
      <c r="D8" s="12"/>
      <c r="E8" s="12"/>
      <c r="F8" s="2"/>
      <c r="G8" s="11"/>
      <c r="H8" s="11"/>
      <c r="I8" s="11"/>
      <c r="J8" s="11"/>
      <c r="K8" s="11"/>
      <c r="L8" s="11"/>
      <c r="M8" s="9"/>
      <c r="N8" s="9"/>
      <c r="O8" s="9"/>
      <c r="P8" s="9"/>
      <c r="Q8" s="9"/>
      <c r="R8" s="9"/>
    </row>
    <row r="9" spans="1:18" ht="10.5" customHeight="1" x14ac:dyDescent="0.2">
      <c r="A9" s="13"/>
      <c r="B9" s="11"/>
      <c r="C9" s="5"/>
      <c r="D9" s="11"/>
      <c r="E9" s="11"/>
      <c r="F9" s="11"/>
      <c r="G9" s="11"/>
      <c r="H9" s="11"/>
      <c r="I9" s="11"/>
      <c r="J9" s="11"/>
      <c r="K9" s="11"/>
      <c r="L9" s="11"/>
      <c r="M9" s="9"/>
      <c r="N9" s="9"/>
      <c r="O9" s="9"/>
      <c r="P9" s="9"/>
      <c r="Q9" s="9"/>
      <c r="R9" s="9"/>
    </row>
    <row r="10" spans="1:18" ht="12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12" customHeight="1" x14ac:dyDescent="0.2">
      <c r="A11" s="14"/>
      <c r="B11" s="14"/>
      <c r="C11" s="14"/>
      <c r="D11" s="15" t="s">
        <v>57</v>
      </c>
      <c r="E11" s="14"/>
      <c r="F11" s="15" t="s">
        <v>6</v>
      </c>
      <c r="G11" s="14"/>
      <c r="H11" s="14"/>
      <c r="I11" s="14"/>
      <c r="J11" s="15" t="s">
        <v>3</v>
      </c>
      <c r="K11" s="14"/>
      <c r="L11" s="14"/>
      <c r="M11" s="9"/>
      <c r="N11" s="9"/>
      <c r="O11" s="9"/>
      <c r="P11" s="9"/>
      <c r="Q11" s="9"/>
      <c r="R11" s="9"/>
    </row>
    <row r="12" spans="1:18" ht="12" customHeight="1" x14ac:dyDescent="0.2">
      <c r="A12" s="14"/>
      <c r="B12" s="16" t="s">
        <v>9</v>
      </c>
      <c r="C12" s="14"/>
      <c r="D12" s="16" t="s">
        <v>8</v>
      </c>
      <c r="E12" s="14"/>
      <c r="F12" s="17" t="s">
        <v>7</v>
      </c>
      <c r="G12" s="14"/>
      <c r="H12" s="16" t="s">
        <v>5</v>
      </c>
      <c r="I12" s="14"/>
      <c r="J12" s="16" t="s">
        <v>4</v>
      </c>
      <c r="K12" s="18"/>
      <c r="L12" s="16" t="s">
        <v>2</v>
      </c>
      <c r="M12" s="9"/>
      <c r="N12" s="9"/>
      <c r="O12" s="9"/>
      <c r="P12" s="9"/>
      <c r="Q12" s="9"/>
      <c r="R12" s="9"/>
    </row>
    <row r="13" spans="1:18" ht="12" customHeight="1" x14ac:dyDescent="0.2">
      <c r="A13" s="14"/>
      <c r="B13" s="14"/>
      <c r="C13" s="14"/>
      <c r="D13" s="14"/>
      <c r="E13" s="14"/>
      <c r="F13" s="19"/>
      <c r="G13" s="14"/>
      <c r="H13" s="14"/>
      <c r="I13" s="14"/>
      <c r="J13" s="14"/>
      <c r="K13" s="14"/>
      <c r="L13" s="14"/>
      <c r="M13" s="9"/>
      <c r="N13" s="9"/>
      <c r="O13" s="9"/>
      <c r="P13" s="9"/>
      <c r="Q13" s="9"/>
      <c r="R13" s="9"/>
    </row>
    <row r="14" spans="1:18" s="23" customFormat="1" ht="12" customHeight="1" x14ac:dyDescent="0.2">
      <c r="A14" s="20" t="s">
        <v>12</v>
      </c>
      <c r="B14" s="20"/>
      <c r="C14" s="20"/>
      <c r="D14" s="20"/>
      <c r="E14" s="20"/>
      <c r="F14" s="21"/>
      <c r="G14" s="20"/>
      <c r="H14" s="20"/>
      <c r="I14" s="20"/>
      <c r="J14" s="20"/>
      <c r="K14" s="20"/>
      <c r="L14" s="20"/>
      <c r="M14" s="22"/>
      <c r="N14" s="22"/>
      <c r="O14" s="22"/>
      <c r="P14" s="22"/>
      <c r="Q14" s="22"/>
      <c r="R14" s="22"/>
    </row>
    <row r="15" spans="1:18" s="23" customFormat="1" ht="12" customHeight="1" x14ac:dyDescent="0.2">
      <c r="A15" s="20"/>
      <c r="B15" s="20"/>
      <c r="C15" s="20"/>
      <c r="D15" s="20"/>
      <c r="E15" s="20"/>
      <c r="F15" s="21"/>
      <c r="G15" s="20"/>
      <c r="H15" s="20"/>
      <c r="I15" s="20"/>
      <c r="J15" s="20"/>
      <c r="K15" s="20"/>
      <c r="L15" s="20"/>
      <c r="M15" s="22"/>
      <c r="N15" s="22"/>
      <c r="O15" s="22"/>
      <c r="P15" s="22"/>
      <c r="Q15" s="22"/>
      <c r="R15" s="22"/>
    </row>
    <row r="16" spans="1:18" s="23" customFormat="1" ht="12" customHeight="1" x14ac:dyDescent="0.2">
      <c r="A16" s="20" t="s">
        <v>0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2"/>
      <c r="N16" s="22"/>
      <c r="O16" s="22"/>
      <c r="P16" s="22"/>
      <c r="Q16" s="22"/>
      <c r="R16" s="22"/>
    </row>
    <row r="17" spans="1:18" s="23" customFormat="1" ht="12" customHeight="1" x14ac:dyDescent="0.2">
      <c r="A17" s="24" t="s">
        <v>20</v>
      </c>
      <c r="B17" s="25">
        <f t="shared" ref="B17:B27" si="0">SUM(D17:L17)</f>
        <v>357739</v>
      </c>
      <c r="C17" s="20"/>
      <c r="D17" s="25">
        <v>232178</v>
      </c>
      <c r="E17" s="20"/>
      <c r="F17" s="25">
        <v>114999</v>
      </c>
      <c r="G17" s="20"/>
      <c r="H17" s="25">
        <v>802</v>
      </c>
      <c r="I17" s="20"/>
      <c r="J17" s="25">
        <v>9656</v>
      </c>
      <c r="K17" s="20"/>
      <c r="L17" s="25">
        <v>104</v>
      </c>
    </row>
    <row r="18" spans="1:18" s="23" customFormat="1" ht="12" customHeight="1" x14ac:dyDescent="0.2">
      <c r="A18" s="24" t="s">
        <v>21</v>
      </c>
      <c r="B18" s="20">
        <f>SUM(D18:L18)</f>
        <v>434070</v>
      </c>
      <c r="C18" s="20"/>
      <c r="D18" s="20">
        <v>280669</v>
      </c>
      <c r="E18" s="20"/>
      <c r="F18" s="20">
        <v>139017</v>
      </c>
      <c r="G18" s="20"/>
      <c r="H18" s="20">
        <v>4886</v>
      </c>
      <c r="I18" s="20"/>
      <c r="J18" s="20">
        <v>9498</v>
      </c>
      <c r="K18" s="20"/>
      <c r="L18" s="20">
        <v>0</v>
      </c>
      <c r="M18" s="22"/>
      <c r="N18" s="22"/>
      <c r="O18" s="22"/>
      <c r="P18" s="22"/>
      <c r="Q18" s="22"/>
      <c r="R18" s="22"/>
    </row>
    <row r="19" spans="1:18" s="23" customFormat="1" ht="12" customHeight="1" x14ac:dyDescent="0.2">
      <c r="A19" s="24" t="s">
        <v>49</v>
      </c>
      <c r="B19" s="20">
        <f t="shared" si="0"/>
        <v>227277</v>
      </c>
      <c r="C19" s="20"/>
      <c r="D19" s="20">
        <v>145599</v>
      </c>
      <c r="E19" s="20"/>
      <c r="F19" s="20">
        <v>69850</v>
      </c>
      <c r="G19" s="20"/>
      <c r="H19" s="20">
        <v>3296</v>
      </c>
      <c r="I19" s="20"/>
      <c r="J19" s="20">
        <v>8532</v>
      </c>
      <c r="K19" s="20"/>
      <c r="L19" s="20">
        <v>0</v>
      </c>
      <c r="M19" s="22"/>
      <c r="N19" s="22"/>
      <c r="O19" s="22"/>
      <c r="P19" s="22"/>
      <c r="Q19" s="22"/>
      <c r="R19" s="22"/>
    </row>
    <row r="20" spans="1:18" s="23" customFormat="1" ht="12" customHeight="1" x14ac:dyDescent="0.2">
      <c r="A20" s="24" t="s">
        <v>48</v>
      </c>
      <c r="B20" s="20">
        <f t="shared" si="0"/>
        <v>199750</v>
      </c>
      <c r="C20" s="20"/>
      <c r="D20" s="20">
        <v>125500</v>
      </c>
      <c r="E20" s="20"/>
      <c r="F20" s="20">
        <v>66799</v>
      </c>
      <c r="G20" s="20"/>
      <c r="H20" s="20">
        <v>1092</v>
      </c>
      <c r="I20" s="20"/>
      <c r="J20" s="20">
        <v>6359</v>
      </c>
      <c r="K20" s="20"/>
      <c r="L20" s="20">
        <v>0</v>
      </c>
      <c r="M20" s="22"/>
      <c r="N20" s="22"/>
      <c r="O20" s="22"/>
      <c r="P20" s="22"/>
      <c r="Q20" s="22"/>
      <c r="R20" s="22"/>
    </row>
    <row r="21" spans="1:18" s="23" customFormat="1" ht="12" customHeight="1" x14ac:dyDescent="0.2">
      <c r="A21" s="24" t="s">
        <v>45</v>
      </c>
      <c r="B21" s="20">
        <f t="shared" si="0"/>
        <v>28328</v>
      </c>
      <c r="C21" s="20"/>
      <c r="D21" s="20">
        <v>11000</v>
      </c>
      <c r="E21" s="20"/>
      <c r="F21" s="20">
        <v>5448</v>
      </c>
      <c r="G21" s="20"/>
      <c r="H21" s="20">
        <v>0</v>
      </c>
      <c r="I21" s="20"/>
      <c r="J21" s="20">
        <v>11880</v>
      </c>
      <c r="K21" s="20"/>
      <c r="L21" s="20">
        <v>0</v>
      </c>
      <c r="M21" s="22"/>
      <c r="N21" s="22"/>
      <c r="O21" s="22"/>
      <c r="P21" s="22"/>
      <c r="Q21" s="22"/>
      <c r="R21" s="22"/>
    </row>
    <row r="22" spans="1:18" s="23" customFormat="1" ht="12" customHeight="1" x14ac:dyDescent="0.2">
      <c r="A22" s="24" t="s">
        <v>46</v>
      </c>
      <c r="B22" s="20">
        <f t="shared" si="0"/>
        <v>21703</v>
      </c>
      <c r="C22" s="20"/>
      <c r="D22" s="20">
        <v>21703</v>
      </c>
      <c r="E22" s="20"/>
      <c r="F22" s="20">
        <v>0</v>
      </c>
      <c r="G22" s="20"/>
      <c r="H22" s="20">
        <v>0</v>
      </c>
      <c r="I22" s="20"/>
      <c r="J22" s="20">
        <v>0</v>
      </c>
      <c r="K22" s="20"/>
      <c r="L22" s="20">
        <v>0</v>
      </c>
      <c r="M22" s="22"/>
      <c r="N22" s="22"/>
      <c r="O22" s="22"/>
      <c r="P22" s="22"/>
      <c r="Q22" s="22"/>
      <c r="R22" s="22"/>
    </row>
    <row r="23" spans="1:18" s="23" customFormat="1" ht="12" customHeight="1" x14ac:dyDescent="0.2">
      <c r="A23" s="24" t="s">
        <v>47</v>
      </c>
      <c r="B23" s="20">
        <f t="shared" si="0"/>
        <v>2409953</v>
      </c>
      <c r="C23" s="20"/>
      <c r="D23" s="20">
        <v>1501730</v>
      </c>
      <c r="E23" s="20"/>
      <c r="F23" s="20">
        <v>749273</v>
      </c>
      <c r="G23" s="20"/>
      <c r="H23" s="20">
        <v>21033</v>
      </c>
      <c r="I23" s="20"/>
      <c r="J23" s="20">
        <v>132253</v>
      </c>
      <c r="K23" s="20"/>
      <c r="L23" s="20">
        <v>5664</v>
      </c>
      <c r="M23" s="22"/>
      <c r="N23" s="22"/>
      <c r="O23" s="22"/>
      <c r="P23" s="22"/>
      <c r="Q23" s="22"/>
      <c r="R23" s="22"/>
    </row>
    <row r="24" spans="1:18" s="23" customFormat="1" ht="12" customHeight="1" x14ac:dyDescent="0.2">
      <c r="A24" s="24" t="s">
        <v>22</v>
      </c>
      <c r="B24" s="20">
        <f t="shared" si="0"/>
        <v>2064911</v>
      </c>
      <c r="C24" s="20"/>
      <c r="D24" s="20">
        <v>1369268</v>
      </c>
      <c r="E24" s="20"/>
      <c r="F24" s="20">
        <v>685160</v>
      </c>
      <c r="G24" s="20"/>
      <c r="H24" s="20">
        <v>4915</v>
      </c>
      <c r="I24" s="20"/>
      <c r="J24" s="20">
        <v>5568</v>
      </c>
      <c r="K24" s="20"/>
      <c r="L24" s="20">
        <v>0</v>
      </c>
      <c r="M24" s="22"/>
      <c r="N24" s="22"/>
      <c r="O24" s="22"/>
      <c r="P24" s="22"/>
      <c r="Q24" s="22"/>
      <c r="R24" s="22"/>
    </row>
    <row r="25" spans="1:18" s="23" customFormat="1" ht="12" customHeight="1" x14ac:dyDescent="0.2">
      <c r="A25" s="24" t="s">
        <v>23</v>
      </c>
      <c r="B25" s="20">
        <f t="shared" si="0"/>
        <v>1590443</v>
      </c>
      <c r="C25" s="20"/>
      <c r="D25" s="20">
        <v>1044523</v>
      </c>
      <c r="E25" s="20"/>
      <c r="F25" s="20">
        <v>516858</v>
      </c>
      <c r="G25" s="20"/>
      <c r="H25" s="20">
        <v>4716</v>
      </c>
      <c r="I25" s="20"/>
      <c r="J25" s="20">
        <v>24346</v>
      </c>
      <c r="K25" s="20"/>
      <c r="L25" s="20">
        <v>0</v>
      </c>
      <c r="M25" s="22"/>
      <c r="N25" s="22"/>
      <c r="O25" s="22"/>
      <c r="P25" s="22"/>
      <c r="Q25" s="22"/>
      <c r="R25" s="22"/>
    </row>
    <row r="26" spans="1:18" s="23" customFormat="1" ht="12" customHeight="1" x14ac:dyDescent="0.2">
      <c r="A26" s="24" t="s">
        <v>24</v>
      </c>
      <c r="B26" s="21">
        <f>SUM(D26:L26)</f>
        <v>217739</v>
      </c>
      <c r="C26" s="20"/>
      <c r="D26" s="26">
        <v>145615</v>
      </c>
      <c r="E26" s="20"/>
      <c r="F26" s="26">
        <v>72124</v>
      </c>
      <c r="G26" s="20"/>
      <c r="H26" s="26">
        <v>0</v>
      </c>
      <c r="I26" s="20"/>
      <c r="J26" s="26">
        <v>0</v>
      </c>
      <c r="K26" s="20"/>
      <c r="L26" s="26">
        <v>0</v>
      </c>
      <c r="M26" s="22"/>
      <c r="N26" s="22"/>
      <c r="O26" s="22"/>
      <c r="P26" s="22"/>
      <c r="Q26" s="22"/>
      <c r="R26" s="22"/>
    </row>
    <row r="27" spans="1:18" s="23" customFormat="1" ht="12" customHeight="1" x14ac:dyDescent="0.2">
      <c r="A27" s="24" t="s">
        <v>60</v>
      </c>
      <c r="B27" s="21">
        <f t="shared" si="0"/>
        <v>105523</v>
      </c>
      <c r="C27" s="20"/>
      <c r="D27" s="26">
        <v>59038</v>
      </c>
      <c r="E27" s="20"/>
      <c r="F27" s="26">
        <v>29255</v>
      </c>
      <c r="G27" s="20"/>
      <c r="H27" s="26">
        <v>1430</v>
      </c>
      <c r="I27" s="20"/>
      <c r="J27" s="26">
        <v>9422</v>
      </c>
      <c r="K27" s="20"/>
      <c r="L27" s="26">
        <v>6378</v>
      </c>
      <c r="M27" s="22"/>
      <c r="N27" s="22"/>
      <c r="O27" s="22"/>
      <c r="P27" s="22"/>
      <c r="Q27" s="22"/>
      <c r="R27" s="22"/>
    </row>
    <row r="28" spans="1:18" s="23" customFormat="1" ht="12" customHeight="1" x14ac:dyDescent="0.2">
      <c r="A28" s="24"/>
      <c r="B28" s="27"/>
      <c r="C28" s="20"/>
      <c r="D28" s="28"/>
      <c r="E28" s="20"/>
      <c r="F28" s="28"/>
      <c r="G28" s="20"/>
      <c r="H28" s="28"/>
      <c r="I28" s="20"/>
      <c r="J28" s="28"/>
      <c r="K28" s="20"/>
      <c r="L28" s="28"/>
      <c r="M28" s="22"/>
      <c r="N28" s="22"/>
      <c r="O28" s="22"/>
      <c r="P28" s="22"/>
      <c r="Q28" s="22"/>
      <c r="R28" s="22"/>
    </row>
    <row r="29" spans="1:18" s="23" customFormat="1" ht="12" customHeight="1" x14ac:dyDescent="0.2">
      <c r="A29" s="24" t="s">
        <v>16</v>
      </c>
      <c r="B29" s="29">
        <f>SUM(B17:B27)</f>
        <v>7657436</v>
      </c>
      <c r="C29" s="20"/>
      <c r="D29" s="29">
        <f>SUM(D17:D27)</f>
        <v>4936823</v>
      </c>
      <c r="E29" s="20"/>
      <c r="F29" s="29">
        <f>SUM(F17:F27)</f>
        <v>2448783</v>
      </c>
      <c r="G29" s="21"/>
      <c r="H29" s="29">
        <f>SUM(H17:H27)</f>
        <v>42170</v>
      </c>
      <c r="I29" s="20"/>
      <c r="J29" s="29">
        <f>SUM(J17:J27)</f>
        <v>217514</v>
      </c>
      <c r="K29" s="20"/>
      <c r="L29" s="29">
        <f>SUM(L17:L27)</f>
        <v>12146</v>
      </c>
      <c r="M29" s="22"/>
      <c r="N29" s="22"/>
      <c r="P29" s="22"/>
      <c r="Q29" s="22"/>
      <c r="R29" s="22"/>
    </row>
    <row r="30" spans="1:18" s="23" customFormat="1" ht="12" customHeight="1" x14ac:dyDescent="0.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2"/>
      <c r="N30" s="22"/>
      <c r="O30" s="22"/>
      <c r="P30" s="22"/>
      <c r="Q30" s="22"/>
      <c r="R30" s="22"/>
    </row>
    <row r="31" spans="1:18" s="23" customFormat="1" ht="12" customHeight="1" x14ac:dyDescent="0.2">
      <c r="A31" s="24" t="s">
        <v>13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2"/>
      <c r="N31" s="22"/>
      <c r="O31" s="22"/>
      <c r="P31" s="22"/>
      <c r="Q31" s="22"/>
      <c r="R31" s="22"/>
    </row>
    <row r="32" spans="1:18" s="23" customFormat="1" ht="12" customHeight="1" x14ac:dyDescent="0.2">
      <c r="A32" s="24" t="s">
        <v>25</v>
      </c>
      <c r="B32" s="20">
        <f>SUM(D32:L32)</f>
        <v>231069</v>
      </c>
      <c r="C32" s="20"/>
      <c r="D32" s="30">
        <v>150794</v>
      </c>
      <c r="E32" s="20"/>
      <c r="F32" s="30">
        <v>74528</v>
      </c>
      <c r="G32" s="20"/>
      <c r="H32" s="30">
        <v>2752</v>
      </c>
      <c r="I32" s="20"/>
      <c r="J32" s="30">
        <v>2995</v>
      </c>
      <c r="K32" s="20"/>
      <c r="L32" s="30">
        <v>0</v>
      </c>
      <c r="M32" s="22"/>
      <c r="N32" s="22"/>
      <c r="O32" s="22"/>
      <c r="P32" s="22"/>
      <c r="Q32" s="22"/>
      <c r="R32" s="22"/>
    </row>
    <row r="33" spans="1:18" s="23" customFormat="1" ht="12" customHeight="1" x14ac:dyDescent="0.2">
      <c r="A33" s="24" t="s">
        <v>26</v>
      </c>
      <c r="B33" s="20">
        <f>SUM(D33:L33)</f>
        <v>6150</v>
      </c>
      <c r="C33" s="20"/>
      <c r="D33" s="30">
        <v>0</v>
      </c>
      <c r="E33" s="20"/>
      <c r="F33" s="30">
        <v>0</v>
      </c>
      <c r="G33" s="20"/>
      <c r="H33" s="30">
        <v>6060</v>
      </c>
      <c r="I33" s="20"/>
      <c r="J33" s="30">
        <v>90</v>
      </c>
      <c r="K33" s="20"/>
      <c r="L33" s="30">
        <v>0</v>
      </c>
      <c r="M33" s="22"/>
      <c r="N33" s="22"/>
      <c r="O33" s="22"/>
      <c r="P33" s="22"/>
      <c r="Q33" s="22"/>
      <c r="R33" s="22"/>
    </row>
    <row r="34" spans="1:18" s="23" customFormat="1" ht="12" customHeight="1" x14ac:dyDescent="0.2">
      <c r="A34" s="24" t="s">
        <v>27</v>
      </c>
      <c r="B34" s="21">
        <f>SUM(D34:L34)</f>
        <v>385318</v>
      </c>
      <c r="C34" s="20"/>
      <c r="D34" s="30">
        <v>185799</v>
      </c>
      <c r="E34" s="20"/>
      <c r="F34" s="30">
        <v>87463</v>
      </c>
      <c r="G34" s="20"/>
      <c r="H34" s="30">
        <v>624</v>
      </c>
      <c r="I34" s="20"/>
      <c r="J34" s="30">
        <v>111432</v>
      </c>
      <c r="K34" s="20"/>
      <c r="L34" s="30">
        <v>0</v>
      </c>
      <c r="M34" s="22"/>
      <c r="N34" s="22"/>
      <c r="O34" s="22"/>
      <c r="P34" s="22"/>
      <c r="Q34" s="22"/>
      <c r="R34" s="22"/>
    </row>
    <row r="35" spans="1:18" s="23" customFormat="1" ht="12" customHeight="1" x14ac:dyDescent="0.2">
      <c r="A35" s="24"/>
      <c r="B35" s="27"/>
      <c r="C35" s="20"/>
      <c r="D35" s="27"/>
      <c r="E35" s="20"/>
      <c r="F35" s="27"/>
      <c r="G35" s="20"/>
      <c r="H35" s="27"/>
      <c r="I35" s="20"/>
      <c r="J35" s="27"/>
      <c r="K35" s="20"/>
      <c r="L35" s="27"/>
      <c r="M35" s="22"/>
      <c r="N35" s="22"/>
      <c r="O35" s="22"/>
      <c r="P35" s="22"/>
      <c r="Q35" s="22"/>
      <c r="R35" s="22"/>
    </row>
    <row r="36" spans="1:18" s="23" customFormat="1" ht="12" customHeight="1" x14ac:dyDescent="0.2">
      <c r="A36" s="24" t="s">
        <v>17</v>
      </c>
      <c r="B36" s="29">
        <f>SUM(B32:B34)</f>
        <v>622537</v>
      </c>
      <c r="C36" s="20"/>
      <c r="D36" s="29">
        <f>SUM(D32:D34)</f>
        <v>336593</v>
      </c>
      <c r="E36" s="20"/>
      <c r="F36" s="29">
        <f>SUM(F32:F34)</f>
        <v>161991</v>
      </c>
      <c r="G36" s="20"/>
      <c r="H36" s="29">
        <f>SUM(H32:H34)</f>
        <v>9436</v>
      </c>
      <c r="I36" s="20"/>
      <c r="J36" s="29">
        <f>SUM(J32:J34)</f>
        <v>114517</v>
      </c>
      <c r="K36" s="20"/>
      <c r="L36" s="29">
        <f>SUM(L32:L34)</f>
        <v>0</v>
      </c>
      <c r="M36" s="22"/>
      <c r="N36" s="22"/>
      <c r="O36" s="22"/>
      <c r="P36" s="22"/>
      <c r="Q36" s="22"/>
      <c r="R36" s="22"/>
    </row>
    <row r="37" spans="1:18" s="23" customFormat="1" ht="12" customHeight="1" x14ac:dyDescent="0.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2"/>
      <c r="N37" s="22"/>
      <c r="O37" s="22"/>
      <c r="P37" s="22"/>
      <c r="Q37" s="22"/>
      <c r="R37" s="22"/>
    </row>
    <row r="38" spans="1:18" s="23" customFormat="1" ht="12" customHeight="1" x14ac:dyDescent="0.2">
      <c r="A38" s="20" t="s">
        <v>14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2"/>
      <c r="N38" s="22"/>
      <c r="O38" s="22"/>
      <c r="P38" s="22"/>
      <c r="Q38" s="22"/>
      <c r="R38" s="22"/>
    </row>
    <row r="39" spans="1:18" s="23" customFormat="1" ht="12" customHeight="1" x14ac:dyDescent="0.2">
      <c r="A39" s="20" t="s">
        <v>28</v>
      </c>
      <c r="B39" s="20">
        <f t="shared" ref="B39:B44" si="1">SUM(D39:L39)</f>
        <v>27</v>
      </c>
      <c r="C39" s="20"/>
      <c r="D39" s="31">
        <v>0</v>
      </c>
      <c r="E39" s="20"/>
      <c r="F39" s="31">
        <v>0</v>
      </c>
      <c r="G39" s="20"/>
      <c r="H39" s="31">
        <v>0</v>
      </c>
      <c r="I39" s="20"/>
      <c r="J39" s="31">
        <v>27</v>
      </c>
      <c r="K39" s="20"/>
      <c r="L39" s="31">
        <v>0</v>
      </c>
      <c r="M39" s="22"/>
      <c r="N39" s="22"/>
      <c r="O39" s="22"/>
      <c r="P39" s="22"/>
      <c r="Q39" s="22"/>
      <c r="R39" s="22"/>
    </row>
    <row r="40" spans="1:18" s="23" customFormat="1" ht="12" customHeight="1" x14ac:dyDescent="0.2">
      <c r="A40" s="20" t="s">
        <v>50</v>
      </c>
      <c r="B40" s="20">
        <f t="shared" si="1"/>
        <v>408512</v>
      </c>
      <c r="C40" s="20"/>
      <c r="D40" s="31">
        <v>246710</v>
      </c>
      <c r="E40" s="20"/>
      <c r="F40" s="31">
        <v>120238</v>
      </c>
      <c r="G40" s="20"/>
      <c r="H40" s="31">
        <v>11837</v>
      </c>
      <c r="I40" s="20"/>
      <c r="J40" s="31">
        <v>29727</v>
      </c>
      <c r="K40" s="20"/>
      <c r="L40" s="31">
        <v>0</v>
      </c>
      <c r="M40" s="22"/>
      <c r="N40" s="22"/>
      <c r="O40" s="22"/>
      <c r="P40" s="22"/>
      <c r="Q40" s="22"/>
      <c r="R40" s="22"/>
    </row>
    <row r="41" spans="1:18" s="23" customFormat="1" ht="12" customHeight="1" x14ac:dyDescent="0.2">
      <c r="A41" s="24" t="s">
        <v>44</v>
      </c>
      <c r="B41" s="21">
        <f t="shared" si="1"/>
        <v>136929</v>
      </c>
      <c r="C41" s="20"/>
      <c r="D41" s="31">
        <v>72295</v>
      </c>
      <c r="E41" s="20"/>
      <c r="F41" s="31">
        <v>38528</v>
      </c>
      <c r="G41" s="20"/>
      <c r="H41" s="31">
        <v>3484</v>
      </c>
      <c r="I41" s="20"/>
      <c r="J41" s="31">
        <v>22622</v>
      </c>
      <c r="K41" s="20"/>
      <c r="L41" s="31">
        <v>0</v>
      </c>
      <c r="M41" s="22"/>
      <c r="N41" s="22"/>
      <c r="O41" s="22"/>
      <c r="P41" s="22"/>
      <c r="Q41" s="22"/>
      <c r="R41" s="22"/>
    </row>
    <row r="42" spans="1:18" s="23" customFormat="1" ht="12" customHeight="1" x14ac:dyDescent="0.2">
      <c r="A42" s="24" t="s">
        <v>58</v>
      </c>
      <c r="B42" s="20">
        <f t="shared" si="1"/>
        <v>500652</v>
      </c>
      <c r="C42" s="20"/>
      <c r="D42" s="31">
        <v>325354</v>
      </c>
      <c r="E42" s="20"/>
      <c r="F42" s="31">
        <v>153309</v>
      </c>
      <c r="G42" s="20"/>
      <c r="H42" s="31">
        <v>4097</v>
      </c>
      <c r="I42" s="20"/>
      <c r="J42" s="31">
        <v>17892</v>
      </c>
      <c r="K42" s="20"/>
      <c r="L42" s="31">
        <v>0</v>
      </c>
      <c r="M42" s="22"/>
      <c r="N42" s="22"/>
      <c r="O42" s="22"/>
      <c r="P42" s="22"/>
      <c r="Q42" s="22"/>
      <c r="R42" s="22"/>
    </row>
    <row r="43" spans="1:18" s="23" customFormat="1" ht="12" customHeight="1" x14ac:dyDescent="0.2">
      <c r="A43" s="24" t="s">
        <v>29</v>
      </c>
      <c r="B43" s="20">
        <f t="shared" si="1"/>
        <v>275524</v>
      </c>
      <c r="C43" s="20" t="s">
        <v>1</v>
      </c>
      <c r="D43" s="31">
        <v>180448</v>
      </c>
      <c r="E43" s="20"/>
      <c r="F43" s="31">
        <v>87949</v>
      </c>
      <c r="G43" s="20"/>
      <c r="H43" s="31">
        <v>0</v>
      </c>
      <c r="I43" s="20"/>
      <c r="J43" s="31">
        <v>7127</v>
      </c>
      <c r="K43" s="20"/>
      <c r="L43" s="31">
        <v>0</v>
      </c>
      <c r="M43" s="22"/>
      <c r="N43" s="22"/>
      <c r="O43" s="22"/>
      <c r="P43" s="22"/>
      <c r="Q43" s="22"/>
      <c r="R43" s="22"/>
    </row>
    <row r="44" spans="1:18" s="23" customFormat="1" ht="12" customHeight="1" x14ac:dyDescent="0.2">
      <c r="A44" s="24" t="s">
        <v>51</v>
      </c>
      <c r="B44" s="20">
        <f t="shared" si="1"/>
        <v>650</v>
      </c>
      <c r="C44" s="20"/>
      <c r="D44" s="31">
        <v>0</v>
      </c>
      <c r="E44" s="20"/>
      <c r="F44" s="31">
        <v>0</v>
      </c>
      <c r="G44" s="20"/>
      <c r="H44" s="31">
        <v>0</v>
      </c>
      <c r="I44" s="20"/>
      <c r="J44" s="31">
        <v>650</v>
      </c>
      <c r="K44" s="20"/>
      <c r="L44" s="31">
        <v>0</v>
      </c>
      <c r="M44" s="22"/>
      <c r="N44" s="22"/>
      <c r="O44" s="22"/>
      <c r="P44" s="22"/>
      <c r="Q44" s="22"/>
      <c r="R44" s="22"/>
    </row>
    <row r="45" spans="1:18" s="23" customFormat="1" ht="12" customHeight="1" x14ac:dyDescent="0.2">
      <c r="A45" s="24"/>
      <c r="B45" s="27"/>
      <c r="C45" s="20"/>
      <c r="D45" s="27"/>
      <c r="E45" s="20"/>
      <c r="F45" s="27"/>
      <c r="G45" s="20"/>
      <c r="H45" s="27"/>
      <c r="I45" s="20"/>
      <c r="J45" s="27"/>
      <c r="K45" s="21"/>
      <c r="L45" s="27"/>
      <c r="M45" s="22"/>
      <c r="N45" s="22"/>
      <c r="O45" s="22"/>
      <c r="P45" s="22"/>
      <c r="Q45" s="22"/>
      <c r="R45" s="22"/>
    </row>
    <row r="46" spans="1:18" s="23" customFormat="1" ht="12" customHeight="1" x14ac:dyDescent="0.2">
      <c r="A46" s="20" t="s">
        <v>43</v>
      </c>
      <c r="B46" s="29">
        <f>SUM(D46:L46)</f>
        <v>1322294</v>
      </c>
      <c r="C46" s="20"/>
      <c r="D46" s="29">
        <f>SUM(D39:D44)</f>
        <v>824807</v>
      </c>
      <c r="E46" s="20"/>
      <c r="F46" s="29">
        <f>SUM(F39:F44)</f>
        <v>400024</v>
      </c>
      <c r="G46" s="20"/>
      <c r="H46" s="29">
        <f>SUM(H39:H44)</f>
        <v>19418</v>
      </c>
      <c r="I46" s="20"/>
      <c r="J46" s="29">
        <f>SUM(J39:J44)</f>
        <v>78045</v>
      </c>
      <c r="K46" s="20"/>
      <c r="L46" s="29">
        <f>SUM(L39:L44)</f>
        <v>0</v>
      </c>
      <c r="M46" s="22"/>
      <c r="N46" s="22"/>
      <c r="O46" s="22"/>
      <c r="P46" s="22"/>
      <c r="Q46" s="22"/>
      <c r="R46" s="22"/>
    </row>
    <row r="47" spans="1:18" s="23" customFormat="1" ht="12" customHeight="1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2"/>
      <c r="N47" s="22"/>
      <c r="O47" s="22"/>
      <c r="P47" s="22"/>
      <c r="Q47" s="22"/>
      <c r="R47" s="22"/>
    </row>
    <row r="48" spans="1:18" s="23" customFormat="1" ht="12" customHeight="1" x14ac:dyDescent="0.2">
      <c r="A48" s="24" t="s">
        <v>15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2"/>
      <c r="N48" s="22"/>
      <c r="O48" s="22"/>
      <c r="P48" s="22"/>
      <c r="Q48" s="22"/>
      <c r="R48" s="22"/>
    </row>
    <row r="49" spans="1:18" s="23" customFormat="1" ht="12" customHeight="1" x14ac:dyDescent="0.2">
      <c r="A49" s="24" t="s">
        <v>30</v>
      </c>
      <c r="B49" s="20">
        <f t="shared" ref="B49:B57" si="2">SUM(D49:L49)</f>
        <v>837243</v>
      </c>
      <c r="C49" s="20"/>
      <c r="D49" s="20">
        <v>498156</v>
      </c>
      <c r="E49" s="20"/>
      <c r="F49" s="20">
        <v>245127</v>
      </c>
      <c r="G49" s="20"/>
      <c r="H49" s="20">
        <v>2504</v>
      </c>
      <c r="I49" s="20"/>
      <c r="J49" s="20">
        <v>91456</v>
      </c>
      <c r="K49" s="20"/>
      <c r="L49" s="20">
        <v>0</v>
      </c>
      <c r="M49" s="22"/>
      <c r="N49" s="22"/>
      <c r="O49" s="22"/>
      <c r="P49" s="22"/>
      <c r="Q49" s="22"/>
      <c r="R49" s="22"/>
    </row>
    <row r="50" spans="1:18" s="23" customFormat="1" ht="12" customHeight="1" x14ac:dyDescent="0.2">
      <c r="A50" s="24" t="s">
        <v>53</v>
      </c>
      <c r="B50" s="20">
        <f t="shared" si="2"/>
        <v>37309</v>
      </c>
      <c r="C50" s="20"/>
      <c r="D50" s="20">
        <v>0</v>
      </c>
      <c r="E50" s="20"/>
      <c r="F50" s="20">
        <v>0</v>
      </c>
      <c r="G50" s="20"/>
      <c r="H50" s="20">
        <v>0</v>
      </c>
      <c r="I50" s="20"/>
      <c r="J50" s="20">
        <v>37309</v>
      </c>
      <c r="K50" s="20"/>
      <c r="L50" s="20">
        <v>0</v>
      </c>
      <c r="M50" s="22"/>
      <c r="N50" s="22"/>
      <c r="O50" s="22"/>
      <c r="P50" s="22"/>
      <c r="Q50" s="22"/>
      <c r="R50" s="22"/>
    </row>
    <row r="51" spans="1:18" s="23" customFormat="1" ht="12" customHeight="1" x14ac:dyDescent="0.2">
      <c r="A51" s="24" t="s">
        <v>39</v>
      </c>
      <c r="B51" s="20">
        <f t="shared" si="2"/>
        <v>759789</v>
      </c>
      <c r="C51" s="20"/>
      <c r="D51" s="20">
        <v>420642</v>
      </c>
      <c r="E51" s="20"/>
      <c r="F51" s="20">
        <v>204747</v>
      </c>
      <c r="G51" s="20"/>
      <c r="H51" s="20">
        <v>14062</v>
      </c>
      <c r="I51" s="20"/>
      <c r="J51" s="20">
        <v>120338</v>
      </c>
      <c r="K51" s="20"/>
      <c r="L51" s="20">
        <v>0</v>
      </c>
      <c r="M51" s="22"/>
      <c r="N51" s="22"/>
      <c r="O51" s="22"/>
      <c r="P51" s="22"/>
      <c r="Q51" s="22"/>
      <c r="R51" s="22"/>
    </row>
    <row r="52" spans="1:18" s="23" customFormat="1" ht="12" customHeight="1" x14ac:dyDescent="0.2">
      <c r="A52" s="24" t="s">
        <v>52</v>
      </c>
      <c r="B52" s="20">
        <f t="shared" si="2"/>
        <v>754282</v>
      </c>
      <c r="C52" s="20"/>
      <c r="D52" s="20">
        <v>266411</v>
      </c>
      <c r="E52" s="20"/>
      <c r="F52" s="20">
        <v>126741</v>
      </c>
      <c r="G52" s="20"/>
      <c r="H52" s="20">
        <v>309</v>
      </c>
      <c r="I52" s="20"/>
      <c r="J52" s="20">
        <v>349124</v>
      </c>
      <c r="K52" s="20"/>
      <c r="L52" s="20">
        <v>11697</v>
      </c>
      <c r="M52" s="22"/>
      <c r="N52" s="22"/>
      <c r="O52" s="22"/>
      <c r="P52" s="22"/>
      <c r="Q52" s="22"/>
      <c r="R52" s="22"/>
    </row>
    <row r="53" spans="1:18" s="23" customFormat="1" ht="12" customHeight="1" x14ac:dyDescent="0.2">
      <c r="A53" s="24" t="s">
        <v>31</v>
      </c>
      <c r="B53" s="20">
        <f t="shared" si="2"/>
        <v>120501</v>
      </c>
      <c r="C53" s="20"/>
      <c r="D53" s="20">
        <v>76869</v>
      </c>
      <c r="E53" s="20"/>
      <c r="F53" s="20">
        <v>38074</v>
      </c>
      <c r="G53" s="20"/>
      <c r="H53" s="20">
        <v>1524</v>
      </c>
      <c r="I53" s="20"/>
      <c r="J53" s="20">
        <v>4034</v>
      </c>
      <c r="K53" s="20"/>
      <c r="L53" s="20">
        <v>0</v>
      </c>
      <c r="M53" s="22"/>
      <c r="N53" s="22"/>
      <c r="O53" s="22"/>
      <c r="P53" s="22"/>
      <c r="Q53" s="22"/>
      <c r="R53" s="22"/>
    </row>
    <row r="54" spans="1:18" s="23" customFormat="1" ht="12" customHeight="1" x14ac:dyDescent="0.2">
      <c r="A54" s="24" t="s">
        <v>56</v>
      </c>
      <c r="B54" s="20">
        <f t="shared" si="2"/>
        <v>24664</v>
      </c>
      <c r="C54" s="20"/>
      <c r="D54" s="20">
        <v>0</v>
      </c>
      <c r="E54" s="20"/>
      <c r="F54" s="20">
        <v>0</v>
      </c>
      <c r="G54" s="20"/>
      <c r="H54" s="20">
        <v>0</v>
      </c>
      <c r="I54" s="20"/>
      <c r="J54" s="20">
        <v>24664</v>
      </c>
      <c r="K54" s="20"/>
      <c r="L54" s="20">
        <v>0</v>
      </c>
      <c r="M54" s="22"/>
      <c r="N54" s="22"/>
      <c r="O54" s="22"/>
      <c r="P54" s="22"/>
      <c r="Q54" s="22"/>
      <c r="R54" s="22"/>
    </row>
    <row r="55" spans="1:18" s="23" customFormat="1" ht="12" customHeight="1" x14ac:dyDescent="0.2">
      <c r="A55" s="24" t="s">
        <v>32</v>
      </c>
      <c r="B55" s="20">
        <f t="shared" si="2"/>
        <v>-6489</v>
      </c>
      <c r="C55" s="20"/>
      <c r="D55" s="20">
        <v>0</v>
      </c>
      <c r="E55" s="20"/>
      <c r="F55" s="20">
        <v>0</v>
      </c>
      <c r="G55" s="20"/>
      <c r="H55" s="20">
        <v>103</v>
      </c>
      <c r="I55" s="20"/>
      <c r="J55" s="20">
        <v>-6592</v>
      </c>
      <c r="K55" s="20"/>
      <c r="L55" s="20">
        <v>0</v>
      </c>
      <c r="M55" s="22"/>
      <c r="N55" s="22"/>
      <c r="O55" s="22"/>
      <c r="P55" s="22"/>
      <c r="Q55" s="22"/>
      <c r="R55" s="22"/>
    </row>
    <row r="56" spans="1:18" s="23" customFormat="1" ht="12" customHeight="1" x14ac:dyDescent="0.2">
      <c r="A56" s="24" t="s">
        <v>33</v>
      </c>
      <c r="B56" s="20">
        <f t="shared" si="2"/>
        <v>14400</v>
      </c>
      <c r="C56" s="20"/>
      <c r="D56" s="20">
        <v>0</v>
      </c>
      <c r="E56" s="20"/>
      <c r="F56" s="20">
        <v>0</v>
      </c>
      <c r="G56" s="20"/>
      <c r="H56" s="20">
        <v>310</v>
      </c>
      <c r="I56" s="20"/>
      <c r="J56" s="20">
        <v>14090</v>
      </c>
      <c r="K56" s="20"/>
      <c r="L56" s="20">
        <v>0</v>
      </c>
      <c r="M56" s="22"/>
      <c r="N56" s="22"/>
      <c r="O56" s="22"/>
      <c r="P56" s="22"/>
      <c r="Q56" s="22"/>
      <c r="R56" s="22"/>
    </row>
    <row r="57" spans="1:18" s="23" customFormat="1" ht="12" customHeight="1" x14ac:dyDescent="0.2">
      <c r="A57" s="24" t="s">
        <v>59</v>
      </c>
      <c r="B57" s="20">
        <f t="shared" si="2"/>
        <v>46765</v>
      </c>
      <c r="C57" s="20"/>
      <c r="D57" s="20">
        <v>0</v>
      </c>
      <c r="E57" s="20"/>
      <c r="F57" s="20">
        <v>0</v>
      </c>
      <c r="G57" s="20"/>
      <c r="H57" s="20">
        <v>0</v>
      </c>
      <c r="I57" s="20"/>
      <c r="J57" s="20">
        <v>46765</v>
      </c>
      <c r="K57" s="20"/>
      <c r="L57" s="20">
        <v>0</v>
      </c>
      <c r="M57" s="22"/>
      <c r="N57" s="22"/>
      <c r="O57" s="22"/>
      <c r="P57" s="22"/>
      <c r="Q57" s="22"/>
      <c r="R57" s="22"/>
    </row>
    <row r="58" spans="1:18" s="23" customFormat="1" ht="9.9499999999999993" customHeight="1" x14ac:dyDescent="0.2">
      <c r="A58" s="24"/>
      <c r="B58" s="28"/>
      <c r="C58" s="20"/>
      <c r="D58" s="28"/>
      <c r="E58" s="20"/>
      <c r="F58" s="28"/>
      <c r="G58" s="20"/>
      <c r="H58" s="28"/>
      <c r="I58" s="20"/>
      <c r="J58" s="28"/>
      <c r="K58" s="20"/>
      <c r="L58" s="28"/>
      <c r="M58" s="22"/>
      <c r="N58" s="22"/>
      <c r="O58" s="22"/>
      <c r="P58" s="22"/>
      <c r="Q58" s="22"/>
      <c r="R58" s="22"/>
    </row>
    <row r="59" spans="1:18" s="23" customFormat="1" ht="12" customHeight="1" x14ac:dyDescent="0.2">
      <c r="A59" s="24" t="s">
        <v>38</v>
      </c>
      <c r="B59" s="29">
        <f>SUM(D59:L59)</f>
        <v>2588464</v>
      </c>
      <c r="C59" s="20"/>
      <c r="D59" s="29">
        <f>SUM(D49:D57)</f>
        <v>1262078</v>
      </c>
      <c r="E59" s="20"/>
      <c r="F59" s="29">
        <f>SUM(F49:F57)</f>
        <v>614689</v>
      </c>
      <c r="G59" s="20"/>
      <c r="H59" s="29">
        <f>SUM(H49:H57)</f>
        <v>18812</v>
      </c>
      <c r="I59" s="20"/>
      <c r="J59" s="29">
        <f>SUM(J49:J57)</f>
        <v>681188</v>
      </c>
      <c r="K59" s="20"/>
      <c r="L59" s="29">
        <f>SUM(L49:L57)</f>
        <v>11697</v>
      </c>
      <c r="M59" s="32"/>
      <c r="N59" s="22"/>
      <c r="O59" s="22"/>
      <c r="P59" s="22"/>
      <c r="Q59" s="22"/>
      <c r="R59" s="22"/>
    </row>
    <row r="60" spans="1:18" s="23" customFormat="1" ht="9.9499999999999993" customHeight="1" x14ac:dyDescent="0.2">
      <c r="A60" s="24"/>
      <c r="B60" s="21"/>
      <c r="C60" s="20"/>
      <c r="D60" s="21"/>
      <c r="E60" s="20"/>
      <c r="F60" s="21"/>
      <c r="G60" s="20"/>
      <c r="H60" s="21"/>
      <c r="I60" s="20"/>
      <c r="J60" s="21"/>
      <c r="K60" s="20"/>
      <c r="L60" s="21"/>
      <c r="M60" s="22"/>
      <c r="N60" s="22"/>
      <c r="O60" s="22"/>
      <c r="P60" s="22"/>
      <c r="Q60" s="22"/>
      <c r="R60" s="22"/>
    </row>
    <row r="61" spans="1:18" s="23" customFormat="1" ht="12" customHeight="1" x14ac:dyDescent="0.2">
      <c r="A61" s="24" t="s">
        <v>61</v>
      </c>
      <c r="B61" s="29">
        <f>SUM(D61:L61)</f>
        <v>22312</v>
      </c>
      <c r="C61" s="20"/>
      <c r="D61" s="29">
        <v>0</v>
      </c>
      <c r="E61" s="20"/>
      <c r="F61" s="29">
        <v>22312</v>
      </c>
      <c r="G61" s="20"/>
      <c r="H61" s="29">
        <v>0</v>
      </c>
      <c r="I61" s="20"/>
      <c r="J61" s="29">
        <v>0</v>
      </c>
      <c r="K61" s="20"/>
      <c r="L61" s="29">
        <v>0</v>
      </c>
      <c r="M61" s="22"/>
      <c r="N61" s="22"/>
      <c r="O61" s="22"/>
      <c r="P61" s="22"/>
      <c r="Q61" s="22"/>
      <c r="R61" s="22"/>
    </row>
    <row r="62" spans="1:18" s="23" customFormat="1" ht="9.9499999999999993" customHeight="1" x14ac:dyDescent="0.2">
      <c r="A62" s="24"/>
      <c r="B62" s="21"/>
      <c r="C62" s="20"/>
      <c r="D62" s="21"/>
      <c r="E62" s="20"/>
      <c r="F62" s="21"/>
      <c r="G62" s="20"/>
      <c r="H62" s="21"/>
      <c r="I62" s="20"/>
      <c r="J62" s="21"/>
      <c r="K62" s="20"/>
      <c r="L62" s="21"/>
      <c r="M62" s="22"/>
      <c r="N62" s="22"/>
      <c r="O62" s="22"/>
      <c r="P62" s="22"/>
      <c r="Q62" s="22"/>
      <c r="R62" s="22"/>
    </row>
    <row r="63" spans="1:18" s="23" customFormat="1" ht="12" customHeight="1" x14ac:dyDescent="0.2">
      <c r="A63" s="24" t="s">
        <v>18</v>
      </c>
      <c r="B63" s="29">
        <f>SUM(D63:L63)</f>
        <v>2610776</v>
      </c>
      <c r="C63" s="20"/>
      <c r="D63" s="29">
        <f>SUM(D61+D59)</f>
        <v>1262078</v>
      </c>
      <c r="E63" s="20"/>
      <c r="F63" s="29">
        <f>SUM(F61+F59)</f>
        <v>637001</v>
      </c>
      <c r="G63" s="20"/>
      <c r="H63" s="29">
        <f>SUM(H61+H59)</f>
        <v>18812</v>
      </c>
      <c r="I63" s="20"/>
      <c r="J63" s="29">
        <f>SUM(J61+J59)</f>
        <v>681188</v>
      </c>
      <c r="K63" s="20"/>
      <c r="L63" s="29">
        <f>SUM(L61+L59)</f>
        <v>11697</v>
      </c>
      <c r="M63" s="22"/>
      <c r="N63" s="22"/>
      <c r="O63" s="22"/>
      <c r="P63" s="22"/>
      <c r="Q63" s="22"/>
      <c r="R63" s="22"/>
    </row>
    <row r="64" spans="1:18" s="23" customFormat="1" ht="9.9499999999999993" customHeight="1" x14ac:dyDescent="0.2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2"/>
      <c r="N64" s="22"/>
      <c r="O64" s="22"/>
      <c r="P64" s="22"/>
      <c r="Q64" s="22"/>
      <c r="R64" s="22"/>
    </row>
    <row r="65" spans="1:18" s="23" customFormat="1" ht="12" customHeight="1" x14ac:dyDescent="0.2">
      <c r="A65" s="20" t="s">
        <v>10</v>
      </c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2"/>
      <c r="N65" s="22"/>
      <c r="O65" s="22"/>
      <c r="P65" s="22"/>
      <c r="Q65" s="22"/>
      <c r="R65" s="22"/>
    </row>
    <row r="66" spans="1:18" s="23" customFormat="1" ht="12" customHeight="1" x14ac:dyDescent="0.2">
      <c r="A66" s="24" t="s">
        <v>34</v>
      </c>
      <c r="B66" s="20">
        <f>SUM(D66:L66)</f>
        <v>840855</v>
      </c>
      <c r="C66" s="20"/>
      <c r="D66" s="31">
        <v>353737</v>
      </c>
      <c r="E66" s="20"/>
      <c r="F66" s="31">
        <v>181430</v>
      </c>
      <c r="G66" s="20"/>
      <c r="H66" s="31">
        <v>0</v>
      </c>
      <c r="I66" s="20"/>
      <c r="J66" s="31">
        <v>286003</v>
      </c>
      <c r="K66" s="20"/>
      <c r="L66" s="31">
        <v>19685</v>
      </c>
      <c r="M66" s="22"/>
      <c r="N66" s="22"/>
      <c r="O66" s="22"/>
      <c r="P66" s="22"/>
      <c r="Q66" s="22"/>
      <c r="R66" s="22"/>
    </row>
    <row r="67" spans="1:18" s="23" customFormat="1" ht="12" customHeight="1" x14ac:dyDescent="0.2">
      <c r="A67" s="24" t="s">
        <v>36</v>
      </c>
      <c r="B67" s="20">
        <f>SUM(D67:L67)</f>
        <v>199610</v>
      </c>
      <c r="C67" s="20"/>
      <c r="D67" s="31">
        <v>125429</v>
      </c>
      <c r="E67" s="20"/>
      <c r="F67" s="31">
        <v>62126</v>
      </c>
      <c r="G67" s="20"/>
      <c r="H67" s="31">
        <v>0</v>
      </c>
      <c r="I67" s="20"/>
      <c r="J67" s="31">
        <v>7664</v>
      </c>
      <c r="K67" s="20"/>
      <c r="L67" s="31">
        <v>4391</v>
      </c>
      <c r="M67" s="22"/>
      <c r="N67" s="22"/>
      <c r="O67" s="22"/>
      <c r="P67" s="22"/>
      <c r="Q67" s="22"/>
      <c r="R67" s="22"/>
    </row>
    <row r="68" spans="1:18" s="23" customFormat="1" ht="12" customHeight="1" x14ac:dyDescent="0.2">
      <c r="A68" s="24" t="s">
        <v>35</v>
      </c>
      <c r="B68" s="20">
        <f>SUM(D68:L68)</f>
        <v>187793</v>
      </c>
      <c r="C68" s="20"/>
      <c r="D68" s="31">
        <v>179389</v>
      </c>
      <c r="E68" s="20"/>
      <c r="F68" s="31">
        <v>88852</v>
      </c>
      <c r="G68" s="20"/>
      <c r="H68" s="31">
        <v>0</v>
      </c>
      <c r="I68" s="20"/>
      <c r="J68" s="31">
        <v>-84582</v>
      </c>
      <c r="K68" s="20"/>
      <c r="L68" s="31">
        <v>4134</v>
      </c>
      <c r="M68" s="22"/>
      <c r="N68" s="22"/>
      <c r="O68" s="22"/>
      <c r="P68" s="22"/>
      <c r="Q68" s="22"/>
      <c r="R68" s="22"/>
    </row>
    <row r="69" spans="1:18" s="23" customFormat="1" ht="12" customHeight="1" x14ac:dyDescent="0.2">
      <c r="A69" s="24" t="s">
        <v>54</v>
      </c>
      <c r="B69" s="21">
        <f>SUM(D69:L69)</f>
        <v>175750</v>
      </c>
      <c r="C69" s="20"/>
      <c r="D69" s="26">
        <v>114256</v>
      </c>
      <c r="E69" s="20"/>
      <c r="F69" s="26">
        <v>56592</v>
      </c>
      <c r="G69" s="20"/>
      <c r="H69" s="26">
        <v>230</v>
      </c>
      <c r="I69" s="20"/>
      <c r="J69" s="26">
        <v>4672</v>
      </c>
      <c r="K69" s="20"/>
      <c r="L69" s="26">
        <v>0</v>
      </c>
      <c r="M69" s="22"/>
      <c r="N69" s="22"/>
      <c r="O69" s="22"/>
      <c r="P69" s="22"/>
      <c r="Q69" s="22"/>
      <c r="R69" s="22"/>
    </row>
    <row r="70" spans="1:18" s="23" customFormat="1" ht="12" customHeight="1" x14ac:dyDescent="0.2">
      <c r="A70" s="24" t="s">
        <v>55</v>
      </c>
      <c r="B70" s="21">
        <f>SUM(D70:L70)</f>
        <v>456616</v>
      </c>
      <c r="C70" s="20"/>
      <c r="D70" s="26">
        <v>0</v>
      </c>
      <c r="E70" s="20"/>
      <c r="F70" s="26">
        <v>0</v>
      </c>
      <c r="G70" s="20"/>
      <c r="H70" s="26">
        <v>0</v>
      </c>
      <c r="I70" s="20"/>
      <c r="J70" s="26">
        <v>456616</v>
      </c>
      <c r="K70" s="20"/>
      <c r="L70" s="26">
        <v>0</v>
      </c>
      <c r="M70" s="22"/>
      <c r="N70" s="22"/>
      <c r="O70" s="22"/>
      <c r="P70" s="22"/>
      <c r="Q70" s="22"/>
      <c r="R70" s="22"/>
    </row>
    <row r="71" spans="1:18" s="23" customFormat="1" ht="9.9499999999999993" customHeight="1" x14ac:dyDescent="0.2">
      <c r="A71" s="24"/>
      <c r="B71" s="27"/>
      <c r="C71" s="20"/>
      <c r="D71" s="28"/>
      <c r="E71" s="20"/>
      <c r="F71" s="28"/>
      <c r="G71" s="20"/>
      <c r="H71" s="28"/>
      <c r="I71" s="20"/>
      <c r="J71" s="28"/>
      <c r="K71" s="20"/>
      <c r="L71" s="28"/>
      <c r="M71" s="22"/>
      <c r="N71" s="22"/>
      <c r="O71" s="22"/>
      <c r="P71" s="22"/>
      <c r="Q71" s="22"/>
      <c r="R71" s="22"/>
    </row>
    <row r="72" spans="1:18" s="23" customFormat="1" ht="12" customHeight="1" x14ac:dyDescent="0.2">
      <c r="A72" s="24" t="s">
        <v>19</v>
      </c>
      <c r="B72" s="29">
        <f>SUM(D72,F72,H72,J72,L72)</f>
        <v>1860624</v>
      </c>
      <c r="C72" s="20"/>
      <c r="D72" s="29">
        <f>SUM(D66:D70)</f>
        <v>772811</v>
      </c>
      <c r="E72" s="20"/>
      <c r="F72" s="29">
        <f>SUM(F66:F70)</f>
        <v>389000</v>
      </c>
      <c r="G72" s="20"/>
      <c r="H72" s="29">
        <f>SUM(H66:H70)</f>
        <v>230</v>
      </c>
      <c r="I72" s="20"/>
      <c r="J72" s="29">
        <f>SUM(J66:J70)</f>
        <v>670373</v>
      </c>
      <c r="K72" s="21"/>
      <c r="L72" s="29">
        <f>SUM(L66:L70)</f>
        <v>28210</v>
      </c>
      <c r="M72" s="22"/>
      <c r="N72" s="22"/>
      <c r="O72" s="22"/>
      <c r="P72" s="22"/>
      <c r="Q72" s="22"/>
      <c r="R72" s="22"/>
    </row>
    <row r="73" spans="1:18" s="23" customFormat="1" ht="9.9499999999999993" customHeight="1" x14ac:dyDescent="0.2">
      <c r="A73" s="24"/>
      <c r="B73" s="21"/>
      <c r="C73" s="20"/>
      <c r="D73" s="21"/>
      <c r="E73" s="20"/>
      <c r="F73" s="21"/>
      <c r="G73" s="20"/>
      <c r="H73" s="21"/>
      <c r="I73" s="20"/>
      <c r="J73" s="21"/>
      <c r="K73" s="21"/>
      <c r="L73" s="21"/>
      <c r="M73" s="22"/>
      <c r="N73" s="22"/>
      <c r="O73" s="22"/>
      <c r="P73" s="22"/>
      <c r="Q73" s="22"/>
      <c r="R73" s="22"/>
    </row>
    <row r="74" spans="1:18" s="23" customFormat="1" ht="12" customHeight="1" x14ac:dyDescent="0.2">
      <c r="A74" s="24" t="s">
        <v>11</v>
      </c>
      <c r="B74" s="29">
        <f>SUM(D74:L74)</f>
        <v>1199144</v>
      </c>
      <c r="C74" s="20"/>
      <c r="D74" s="33">
        <v>0</v>
      </c>
      <c r="E74" s="20"/>
      <c r="F74" s="33">
        <v>0</v>
      </c>
      <c r="G74" s="20"/>
      <c r="H74" s="33">
        <v>0</v>
      </c>
      <c r="I74" s="20"/>
      <c r="J74" s="33">
        <v>1199144</v>
      </c>
      <c r="K74" s="20"/>
      <c r="L74" s="33">
        <v>0</v>
      </c>
      <c r="M74" s="22"/>
      <c r="N74" s="22"/>
      <c r="O74" s="22"/>
      <c r="P74" s="22"/>
      <c r="Q74" s="22"/>
      <c r="R74" s="22"/>
    </row>
    <row r="75" spans="1:18" s="23" customFormat="1" ht="9.9499999999999993" customHeight="1" x14ac:dyDescent="0.2">
      <c r="A75" s="24"/>
      <c r="B75" s="27"/>
      <c r="C75" s="20"/>
      <c r="D75" s="34"/>
      <c r="E75" s="20"/>
      <c r="F75" s="34"/>
      <c r="G75" s="20"/>
      <c r="H75" s="34"/>
      <c r="I75" s="20"/>
      <c r="J75" s="34"/>
      <c r="K75" s="20"/>
      <c r="L75" s="34"/>
      <c r="M75" s="22"/>
      <c r="N75" s="22"/>
      <c r="O75" s="22"/>
      <c r="P75" s="22"/>
      <c r="Q75" s="22"/>
      <c r="R75" s="22"/>
    </row>
    <row r="76" spans="1:18" s="23" customFormat="1" ht="12" customHeight="1" x14ac:dyDescent="0.2">
      <c r="A76" s="20" t="s">
        <v>40</v>
      </c>
      <c r="B76" s="29">
        <f>+B29+B36+B46+B63+B72+B74</f>
        <v>15272811</v>
      </c>
      <c r="C76" s="20"/>
      <c r="D76" s="29">
        <f>+D29+D36+D46+D63+D72+D74</f>
        <v>8133112</v>
      </c>
      <c r="E76" s="20"/>
      <c r="F76" s="29">
        <f>+F29+F36+F46+F63+F72+F74</f>
        <v>4036799</v>
      </c>
      <c r="G76" s="20"/>
      <c r="H76" s="29">
        <f>+H29+H36+H46+H63+H72+H74</f>
        <v>90066</v>
      </c>
      <c r="I76" s="20"/>
      <c r="J76" s="29">
        <f>+J29+J36+J46+J63+J72+J74</f>
        <v>2960781</v>
      </c>
      <c r="K76" s="20"/>
      <c r="L76" s="29">
        <f>+L29+L36+L46+L63+L72+L74</f>
        <v>52053</v>
      </c>
      <c r="M76" s="22"/>
      <c r="N76" s="22"/>
      <c r="O76" s="22"/>
      <c r="P76" s="22"/>
      <c r="Q76" s="22"/>
      <c r="R76" s="22"/>
    </row>
    <row r="77" spans="1:18" s="23" customFormat="1" ht="9.9499999999999993" customHeight="1" x14ac:dyDescent="0.2">
      <c r="A77" s="20"/>
      <c r="B77" s="21"/>
      <c r="C77" s="20"/>
      <c r="D77" s="21"/>
      <c r="E77" s="20"/>
      <c r="F77" s="21"/>
      <c r="G77" s="20"/>
      <c r="H77" s="21"/>
      <c r="I77" s="20"/>
      <c r="J77" s="21"/>
      <c r="K77" s="20"/>
      <c r="L77" s="21"/>
      <c r="M77" s="22"/>
      <c r="N77" s="22"/>
      <c r="O77" s="22"/>
      <c r="P77" s="22"/>
      <c r="Q77" s="22"/>
      <c r="R77" s="22"/>
    </row>
    <row r="78" spans="1:18" s="23" customFormat="1" ht="9.9499999999999993" customHeight="1" x14ac:dyDescent="0.2">
      <c r="A78" s="20"/>
      <c r="B78" s="21"/>
      <c r="C78" s="20"/>
      <c r="D78" s="21"/>
      <c r="E78" s="20"/>
      <c r="F78" s="21"/>
      <c r="G78" s="20"/>
      <c r="H78" s="21"/>
      <c r="I78" s="20"/>
      <c r="J78" s="21"/>
      <c r="K78" s="20"/>
      <c r="L78" s="21"/>
      <c r="M78" s="22"/>
      <c r="N78" s="22"/>
      <c r="O78" s="22"/>
      <c r="P78" s="22"/>
      <c r="Q78" s="22"/>
      <c r="R78" s="22"/>
    </row>
    <row r="79" spans="1:18" s="23" customFormat="1" ht="12" customHeight="1" thickBot="1" x14ac:dyDescent="0.25">
      <c r="A79" s="20" t="s">
        <v>37</v>
      </c>
      <c r="B79" s="35">
        <f>SUM(D79:L79)</f>
        <v>15272811</v>
      </c>
      <c r="C79" s="20"/>
      <c r="D79" s="36">
        <f>D76</f>
        <v>8133112</v>
      </c>
      <c r="E79" s="20"/>
      <c r="F79" s="36">
        <f>F76</f>
        <v>4036799</v>
      </c>
      <c r="G79" s="20"/>
      <c r="H79" s="36">
        <f>H76</f>
        <v>90066</v>
      </c>
      <c r="I79" s="20"/>
      <c r="J79" s="36">
        <f>J76</f>
        <v>2960781</v>
      </c>
      <c r="K79" s="20"/>
      <c r="L79" s="36">
        <f>L76</f>
        <v>52053</v>
      </c>
      <c r="M79" s="22"/>
      <c r="N79" s="22"/>
      <c r="O79" s="22"/>
      <c r="P79" s="22"/>
      <c r="Q79" s="22"/>
      <c r="R79" s="22"/>
    </row>
    <row r="80" spans="1:18" s="23" customFormat="1" ht="12" customHeight="1" thickTop="1" x14ac:dyDescent="0.2">
      <c r="A80" s="9"/>
      <c r="B80" s="38">
        <v>15272810.77</v>
      </c>
      <c r="C80" s="9"/>
      <c r="D80" s="38">
        <v>8133111.1500000004</v>
      </c>
      <c r="E80" s="9"/>
      <c r="F80" s="38">
        <v>4036800.3</v>
      </c>
      <c r="G80" s="9"/>
      <c r="H80" s="38">
        <v>90065.23</v>
      </c>
      <c r="I80" s="9"/>
      <c r="J80" s="38">
        <v>2960780.69</v>
      </c>
      <c r="K80" s="9"/>
      <c r="L80" s="38">
        <v>52053.4</v>
      </c>
      <c r="M80" s="22"/>
      <c r="O80" s="22"/>
      <c r="P80" s="22"/>
      <c r="Q80" s="22"/>
      <c r="R80" s="22"/>
    </row>
    <row r="81" spans="1:18" ht="12" customHeight="1" x14ac:dyDescent="0.2">
      <c r="A81" s="9"/>
      <c r="B81" s="37">
        <f>B80-B79</f>
        <v>-0.23000000044703484</v>
      </c>
      <c r="C81" s="37"/>
      <c r="D81" s="37">
        <f>D80-D79</f>
        <v>-0.84999999962747097</v>
      </c>
      <c r="E81" s="37"/>
      <c r="F81" s="37">
        <f>F80-F79</f>
        <v>1.2999999998137355</v>
      </c>
      <c r="G81" s="37"/>
      <c r="H81" s="37">
        <f>H80-H79</f>
        <v>-0.77000000000407454</v>
      </c>
      <c r="I81" s="37"/>
      <c r="J81" s="37">
        <f>J80-J79</f>
        <v>-0.31000000005587935</v>
      </c>
      <c r="K81" s="37"/>
      <c r="L81" s="37">
        <f>L80-L79</f>
        <v>0.40000000000145519</v>
      </c>
      <c r="M81" s="9"/>
      <c r="O81" s="9"/>
      <c r="P81" s="9"/>
      <c r="Q81" s="9"/>
      <c r="R81" s="9"/>
    </row>
    <row r="82" spans="1:18" ht="12" customHeight="1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</row>
    <row r="83" spans="1:18" ht="12" customHeight="1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</row>
    <row r="84" spans="1:18" ht="12" customHeight="1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</row>
    <row r="85" spans="1:18" ht="12" customHeight="1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</row>
    <row r="86" spans="1:18" ht="12" customHeight="1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</row>
    <row r="87" spans="1:18" ht="12" customHeight="1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</row>
    <row r="88" spans="1:18" ht="12" customHeight="1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</row>
    <row r="89" spans="1:18" ht="12" customHeight="1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</row>
    <row r="90" spans="1:18" ht="12" customHeight="1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</row>
    <row r="91" spans="1:18" ht="12" customHeight="1" x14ac:dyDescent="0.2">
      <c r="M91" s="9"/>
      <c r="N91" s="37"/>
      <c r="O91" s="9"/>
      <c r="P91" s="9"/>
      <c r="Q91" s="9"/>
      <c r="R91" s="9"/>
    </row>
  </sheetData>
  <phoneticPr fontId="0" type="noConversion"/>
  <conditionalFormatting sqref="A14:XFD41 M43:IV80 A43:L79">
    <cfRule type="expression" dxfId="1" priority="2" stopIfTrue="1">
      <formula>MOD(ROW(),2)=1</formula>
    </cfRule>
  </conditionalFormatting>
  <conditionalFormatting sqref="A42:XFD42">
    <cfRule type="expression" dxfId="0" priority="1" stopIfTrue="1">
      <formula>MOD(ROW(),2)=1</formula>
    </cfRule>
  </conditionalFormatting>
  <printOptions horizontalCentered="1"/>
  <pageMargins left="0.7" right="0.7" top="0.75" bottom="0.75" header="0.3" footer="0.3"/>
  <pageSetup scale="98" fitToHeight="0" orientation="landscape" r:id="rId1"/>
  <headerFooter alignWithMargins="0">
    <oddFooter>&amp;R&amp;"Goudy Old Style,Regular"Page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Anal C-2A</vt:lpstr>
      <vt:lpstr>'Anal C-2A'!Print_Area</vt:lpstr>
      <vt:lpstr>'Anal C-2A'!Print_Titles</vt:lpstr>
      <vt:lpstr>Print_Titles_MI</vt:lpstr>
      <vt:lpstr>'Anal C-2A'!PrintArea</vt:lpstr>
      <vt:lpstr>'Anal C-2A'!PrintTitles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Kelli Griffin</dc:creator>
  <cp:lastModifiedBy>Danita C King</cp:lastModifiedBy>
  <cp:lastPrinted>2019-08-05T18:32:39Z</cp:lastPrinted>
  <dcterms:created xsi:type="dcterms:W3CDTF">2003-07-31T21:17:17Z</dcterms:created>
  <dcterms:modified xsi:type="dcterms:W3CDTF">2020-03-06T17:09:02Z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743162860</vt:i4>
  </property>
  <property fmtid="{D5CDD505-2E9C-101B-9397-08002B2CF9AE}" pid="3" name="_EmailSubject">
    <vt:lpwstr>Corrected C2A &amp; C2B</vt:lpwstr>
  </property>
  <property fmtid="{D5CDD505-2E9C-101B-9397-08002B2CF9AE}" pid="4" name="_AuthorEmail">
    <vt:lpwstr>llacaze@lsue.edu</vt:lpwstr>
  </property>
  <property fmtid="{D5CDD505-2E9C-101B-9397-08002B2CF9AE}" pid="5" name="_AuthorEmailDisplayName">
    <vt:lpwstr>Lester Lacaze</vt:lpwstr>
  </property>
  <property fmtid="{D5CDD505-2E9C-101B-9397-08002B2CF9AE}" pid="6" name="_PreviousAdHocReviewCycleID">
    <vt:i4>324276106</vt:i4>
  </property>
  <property fmtid="{D5CDD505-2E9C-101B-9397-08002B2CF9AE}" pid="7" name="_ReviewingToolsShownOnce">
    <vt:lpwstr/>
  </property>
</Properties>
</file>